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32" yWindow="276" windowWidth="10068" windowHeight="7980"/>
  </bookViews>
  <sheets>
    <sheet name="Enrollment Summary" sheetId="1" r:id="rId1"/>
    <sheet name="Ethnicity" sheetId="13" state="hidden" r:id="rId2"/>
    <sheet name="Flex Entry" sheetId="11" state="hidden" r:id="rId3"/>
    <sheet name="Off Campus" sheetId="12" state="hidden" r:id="rId4"/>
    <sheet name="Course Comparison" sheetId="10" state="hidden" r:id="rId5"/>
    <sheet name="CB CR HRS by DEPT" sheetId="6" state="hidden" r:id="rId6"/>
    <sheet name="CH CR HRS by DEPT" sheetId="5" state="hidden" r:id="rId7"/>
    <sheet name="CS CR HRS by DEPT" sheetId="9" state="hidden" r:id="rId8"/>
    <sheet name="ED CR HRS by DEPT" sheetId="4" state="hidden" r:id="rId9"/>
    <sheet name="Day to Day" sheetId="2" state="hidden" r:id="rId10"/>
    <sheet name="Reasons students wouldn't count" sheetId="7" state="hidden" r:id="rId11"/>
  </sheets>
  <definedNames>
    <definedName name="HTML_CodePage" hidden="1">1252</definedName>
    <definedName name="HTML_Control" hidden="1">{"'Sheet1'!$A$1:$G$42"}</definedName>
    <definedName name="HTML_Description" hidden="1">""</definedName>
    <definedName name="HTML_Email" hidden="1">"Paige_Bussell@tamu-commerce.edu"</definedName>
    <definedName name="HTML_Header" hidden="1">""</definedName>
    <definedName name="HTML_LastUpdate" hidden="1">"9/13/99"</definedName>
    <definedName name="HTML_LineAfter" hidden="1">FALSE</definedName>
    <definedName name="HTML_LineBefore" hidden="1">FALSE</definedName>
    <definedName name="HTML_Name" hidden="1">"Paige Bussell"</definedName>
    <definedName name="HTML_OBDlg2" hidden="1">TRUE</definedName>
    <definedName name="HTML_OBDlg4" hidden="1">TRUE</definedName>
    <definedName name="HTML_OS" hidden="1">0</definedName>
    <definedName name="HTML_PathFile" hidden="1">"E:\sus\Registrar\internal-reports\Fall\fall99.htm"</definedName>
    <definedName name="HTML_Title" hidden="1">"Texas A&amp;M University - Commerce"</definedName>
    <definedName name="_xlnm.Print_Area" localSheetId="5">'CB CR HRS by DEPT'!$A$1:$G$38</definedName>
    <definedName name="_xlnm.Print_Area" localSheetId="6">'CH CR HRS by DEPT'!$A$1:$G$48</definedName>
    <definedName name="_xlnm.Print_Area" localSheetId="9">'Day to Day'!$A$1:$J$101</definedName>
    <definedName name="_xlnm.Print_Area" localSheetId="8">'ED CR HRS by DEPT'!$A$1:$G$43</definedName>
    <definedName name="_xlnm.Print_Area" localSheetId="0">'Enrollment Summary'!$A$1:$H$51</definedName>
  </definedNames>
  <calcPr calcId="144525"/>
</workbook>
</file>

<file path=xl/calcChain.xml><?xml version="1.0" encoding="utf-8"?>
<calcChain xmlns="http://schemas.openxmlformats.org/spreadsheetml/2006/main">
  <c r="B23" i="1" l="1"/>
  <c r="E40" i="9" l="1"/>
  <c r="B11" i="1" l="1"/>
  <c r="H10" i="1" l="1"/>
  <c r="G10" i="1" l="1"/>
  <c r="B9" i="1"/>
  <c r="D9" i="1" s="1"/>
  <c r="E9" i="1" s="1"/>
  <c r="F10" i="1"/>
  <c r="C10" i="1"/>
  <c r="B10" i="1" l="1"/>
  <c r="E8" i="4"/>
  <c r="D8" i="4"/>
  <c r="D46" i="5"/>
  <c r="F8" i="4" l="1"/>
  <c r="D11" i="1"/>
  <c r="E30" i="4" l="1"/>
  <c r="E35" i="6" l="1"/>
  <c r="E41" i="4" l="1"/>
  <c r="F45" i="5"/>
  <c r="G45" i="5" s="1"/>
  <c r="E46" i="5"/>
  <c r="F46" i="5" s="1"/>
  <c r="G46" i="5" s="1"/>
  <c r="B45" i="1"/>
  <c r="B26" i="1"/>
  <c r="C20" i="12" l="1"/>
  <c r="C32" i="12"/>
  <c r="C51" i="12"/>
  <c r="C46" i="12"/>
  <c r="C41" i="12"/>
  <c r="C37" i="12"/>
  <c r="C52" i="12" l="1"/>
  <c r="B5" i="1" l="1"/>
  <c r="F29" i="4" l="1"/>
  <c r="G29" i="4" s="1"/>
  <c r="F28" i="4"/>
  <c r="G28" i="4" s="1"/>
  <c r="D30" i="4"/>
  <c r="F30" i="4" s="1"/>
  <c r="G30" i="4" s="1"/>
  <c r="F24" i="4"/>
  <c r="G24" i="4" s="1"/>
  <c r="E26" i="6"/>
  <c r="D26" i="6"/>
  <c r="F24" i="6"/>
  <c r="G24" i="6" s="1"/>
  <c r="F25" i="6"/>
  <c r="F23" i="6"/>
  <c r="G23" i="6" s="1"/>
  <c r="F26" i="6" l="1"/>
  <c r="G26" i="6" s="1"/>
  <c r="G25" i="6"/>
  <c r="C23" i="1"/>
  <c r="B14" i="1" l="1"/>
  <c r="B12" i="1"/>
  <c r="B6" i="1"/>
  <c r="B7" i="1"/>
  <c r="B8" i="1"/>
  <c r="C33" i="1" l="1"/>
  <c r="D23" i="9"/>
  <c r="C15" i="1"/>
  <c r="C41" i="1" l="1"/>
  <c r="C37" i="1"/>
  <c r="E38" i="5" l="1"/>
  <c r="D14" i="4" l="1"/>
  <c r="F7" i="4" l="1"/>
  <c r="G7" i="4" s="1"/>
  <c r="E36" i="4" l="1"/>
  <c r="D36" i="4"/>
  <c r="F35" i="4"/>
  <c r="G35" i="4" s="1"/>
  <c r="F34" i="4"/>
  <c r="G34" i="4" s="1"/>
  <c r="F33" i="4"/>
  <c r="G33" i="4" s="1"/>
  <c r="F32" i="4"/>
  <c r="G32" i="4" s="1"/>
  <c r="F6" i="4"/>
  <c r="G6" i="4" s="1"/>
  <c r="E31" i="6"/>
  <c r="D31" i="6"/>
  <c r="F30" i="6"/>
  <c r="G30" i="6" s="1"/>
  <c r="F29" i="6"/>
  <c r="G29" i="6" s="1"/>
  <c r="F28" i="6"/>
  <c r="G28" i="6" s="1"/>
  <c r="E8" i="6"/>
  <c r="D8" i="6"/>
  <c r="F7" i="6"/>
  <c r="G7" i="6" s="1"/>
  <c r="F6" i="6"/>
  <c r="G6" i="6" s="1"/>
  <c r="F5" i="6"/>
  <c r="G5" i="6" s="1"/>
  <c r="F36" i="4" l="1"/>
  <c r="G36" i="4" s="1"/>
  <c r="F31" i="6"/>
  <c r="G31" i="6" s="1"/>
  <c r="F8" i="6"/>
  <c r="G8" i="6" s="1"/>
  <c r="G8" i="4" l="1"/>
  <c r="D40" i="1"/>
  <c r="E40" i="1" s="1"/>
  <c r="D39" i="1"/>
  <c r="E39" i="1" s="1"/>
  <c r="H41" i="1"/>
  <c r="E13" i="6" l="1"/>
  <c r="F37" i="9"/>
  <c r="G37" i="9" s="1"/>
  <c r="F36" i="9"/>
  <c r="G36" i="9" s="1"/>
  <c r="F35" i="9"/>
  <c r="G35" i="9" s="1"/>
  <c r="F32" i="9"/>
  <c r="G32" i="9" s="1"/>
  <c r="F31" i="9"/>
  <c r="G31" i="9" s="1"/>
  <c r="F30" i="9"/>
  <c r="G30" i="9" s="1"/>
  <c r="F27" i="9"/>
  <c r="G27" i="9" s="1"/>
  <c r="F26" i="9"/>
  <c r="G26" i="9" s="1"/>
  <c r="F25" i="9"/>
  <c r="G25" i="9" s="1"/>
  <c r="F22" i="9"/>
  <c r="G22" i="9" s="1"/>
  <c r="F21" i="9"/>
  <c r="G21" i="9" s="1"/>
  <c r="F20" i="9"/>
  <c r="G20" i="9" s="1"/>
  <c r="F17" i="9"/>
  <c r="G17" i="9" s="1"/>
  <c r="F16" i="9"/>
  <c r="G16" i="9" s="1"/>
  <c r="F15" i="9"/>
  <c r="G15" i="9" s="1"/>
  <c r="F12" i="9"/>
  <c r="G12" i="9" s="1"/>
  <c r="F11" i="9"/>
  <c r="G11" i="9" s="1"/>
  <c r="F10" i="9"/>
  <c r="G10" i="9" s="1"/>
  <c r="F7" i="9"/>
  <c r="G7" i="9" s="1"/>
  <c r="F6" i="9"/>
  <c r="G6" i="9" s="1"/>
  <c r="F5" i="9"/>
  <c r="G5" i="9" s="1"/>
  <c r="E22" i="5"/>
  <c r="E13" i="9"/>
  <c r="B37" i="1"/>
  <c r="B41" i="1"/>
  <c r="D38" i="9"/>
  <c r="D33" i="9"/>
  <c r="D28" i="9"/>
  <c r="D18" i="9"/>
  <c r="D13" i="9"/>
  <c r="D8" i="9"/>
  <c r="E28" i="9"/>
  <c r="E38" i="9"/>
  <c r="E33" i="9"/>
  <c r="E8" i="9"/>
  <c r="E23" i="9"/>
  <c r="E18" i="9"/>
  <c r="D40" i="9" l="1"/>
  <c r="F13" i="9"/>
  <c r="G13" i="9" s="1"/>
  <c r="D41" i="1"/>
  <c r="E41" i="1" s="1"/>
  <c r="F18" i="9"/>
  <c r="G18" i="9" s="1"/>
  <c r="F23" i="9"/>
  <c r="G23" i="9" s="1"/>
  <c r="F33" i="9"/>
  <c r="G33" i="9" s="1"/>
  <c r="F38" i="9"/>
  <c r="G38" i="9" s="1"/>
  <c r="F28" i="9"/>
  <c r="G28" i="9" s="1"/>
  <c r="F8" i="9"/>
  <c r="G8" i="9" s="1"/>
  <c r="F5" i="5"/>
  <c r="E16" i="6"/>
  <c r="B33" i="1"/>
  <c r="H15" i="1"/>
  <c r="H13" i="1"/>
  <c r="J96" i="2"/>
  <c r="I96" i="2"/>
  <c r="J95" i="2"/>
  <c r="I95" i="2"/>
  <c r="J94" i="2"/>
  <c r="I94" i="2"/>
  <c r="J93" i="2"/>
  <c r="I93" i="2"/>
  <c r="J92" i="2"/>
  <c r="I92" i="2"/>
  <c r="J91" i="2"/>
  <c r="I91" i="2"/>
  <c r="J90" i="2"/>
  <c r="I90" i="2"/>
  <c r="J89" i="2"/>
  <c r="I89" i="2"/>
  <c r="J88" i="2"/>
  <c r="I88" i="2"/>
  <c r="F15" i="1"/>
  <c r="C26" i="1"/>
  <c r="J87" i="2"/>
  <c r="I87" i="2"/>
  <c r="J86" i="2"/>
  <c r="I86" i="2"/>
  <c r="J85" i="2"/>
  <c r="I85" i="2"/>
  <c r="J84" i="2"/>
  <c r="I84" i="2"/>
  <c r="J83" i="2"/>
  <c r="I83" i="2"/>
  <c r="J82" i="2"/>
  <c r="I82" i="2"/>
  <c r="J81" i="2"/>
  <c r="I81" i="2"/>
  <c r="J80" i="2"/>
  <c r="I80" i="2"/>
  <c r="J79" i="2"/>
  <c r="I79" i="2"/>
  <c r="J78" i="2"/>
  <c r="I78" i="2"/>
  <c r="J77" i="2"/>
  <c r="I77" i="2"/>
  <c r="J76" i="2"/>
  <c r="I76" i="2"/>
  <c r="J75" i="2"/>
  <c r="I75" i="2"/>
  <c r="J74" i="2"/>
  <c r="I74" i="2"/>
  <c r="J73" i="2"/>
  <c r="I73" i="2"/>
  <c r="J72" i="2"/>
  <c r="I72" i="2"/>
  <c r="J71" i="2"/>
  <c r="I71" i="2"/>
  <c r="J70" i="2"/>
  <c r="I70" i="2"/>
  <c r="J69" i="2"/>
  <c r="I69" i="2"/>
  <c r="J68" i="2"/>
  <c r="I68" i="2"/>
  <c r="J67" i="2"/>
  <c r="I67" i="2"/>
  <c r="J66" i="2"/>
  <c r="I66" i="2"/>
  <c r="J65" i="2"/>
  <c r="I65" i="2"/>
  <c r="J64" i="2"/>
  <c r="I64" i="2"/>
  <c r="J63" i="2"/>
  <c r="I63" i="2"/>
  <c r="J62" i="2"/>
  <c r="I62" i="2"/>
  <c r="J61" i="2"/>
  <c r="I61" i="2"/>
  <c r="J60" i="2"/>
  <c r="I60" i="2"/>
  <c r="J59" i="2"/>
  <c r="I59" i="2"/>
  <c r="J58" i="2"/>
  <c r="I58" i="2"/>
  <c r="J57" i="2"/>
  <c r="I57" i="2"/>
  <c r="J56" i="2"/>
  <c r="I56" i="2"/>
  <c r="J55" i="2"/>
  <c r="I55" i="2"/>
  <c r="J54" i="2"/>
  <c r="I54" i="2"/>
  <c r="J53" i="2"/>
  <c r="I53" i="2"/>
  <c r="J52" i="2"/>
  <c r="I52" i="2"/>
  <c r="J51" i="2"/>
  <c r="I51" i="2"/>
  <c r="J50" i="2"/>
  <c r="I50" i="2"/>
  <c r="J49" i="2"/>
  <c r="I49" i="2"/>
  <c r="J48" i="2"/>
  <c r="I48" i="2"/>
  <c r="J47" i="2"/>
  <c r="I47" i="2"/>
  <c r="J46" i="2"/>
  <c r="I46" i="2"/>
  <c r="J45" i="2"/>
  <c r="I45" i="2"/>
  <c r="J44" i="2"/>
  <c r="I44" i="2"/>
  <c r="J43" i="2"/>
  <c r="I43" i="2"/>
  <c r="J42" i="2"/>
  <c r="I42" i="2"/>
  <c r="J41" i="2"/>
  <c r="I41" i="2"/>
  <c r="J40" i="2"/>
  <c r="I40" i="2"/>
  <c r="J39" i="2"/>
  <c r="I39" i="2"/>
  <c r="J38" i="2"/>
  <c r="I38" i="2"/>
  <c r="J37" i="2"/>
  <c r="I37" i="2"/>
  <c r="J36" i="2"/>
  <c r="I36" i="2"/>
  <c r="J35" i="2"/>
  <c r="I35" i="2"/>
  <c r="J34" i="2"/>
  <c r="I34" i="2"/>
  <c r="J33" i="2"/>
  <c r="I33" i="2"/>
  <c r="J32" i="2"/>
  <c r="I32" i="2"/>
  <c r="J31" i="2"/>
  <c r="I31" i="2"/>
  <c r="J30" i="2"/>
  <c r="I30" i="2"/>
  <c r="J29" i="2"/>
  <c r="I29" i="2"/>
  <c r="J28" i="2"/>
  <c r="I28" i="2"/>
  <c r="J27" i="2"/>
  <c r="I27" i="2"/>
  <c r="J26" i="2"/>
  <c r="I26" i="2"/>
  <c r="J25" i="2"/>
  <c r="I25" i="2"/>
  <c r="J24" i="2"/>
  <c r="I24" i="2"/>
  <c r="J23" i="2"/>
  <c r="I23" i="2"/>
  <c r="J22" i="2"/>
  <c r="I22" i="2"/>
  <c r="J21" i="2"/>
  <c r="I21" i="2"/>
  <c r="J20" i="2"/>
  <c r="I20" i="2"/>
  <c r="J19" i="2"/>
  <c r="I19" i="2"/>
  <c r="J18" i="2"/>
  <c r="I18" i="2"/>
  <c r="J17" i="2"/>
  <c r="I17" i="2"/>
  <c r="J16" i="2"/>
  <c r="I16" i="2"/>
  <c r="J15" i="2"/>
  <c r="I15" i="2"/>
  <c r="J14" i="2"/>
  <c r="I14" i="2"/>
  <c r="J13" i="2"/>
  <c r="I13" i="2"/>
  <c r="J12" i="2"/>
  <c r="I12" i="2"/>
  <c r="J11" i="2"/>
  <c r="I11" i="2"/>
  <c r="J10" i="2"/>
  <c r="I10" i="2"/>
  <c r="J9" i="2"/>
  <c r="I9" i="2"/>
  <c r="J8" i="2"/>
  <c r="I8" i="2"/>
  <c r="J7" i="2"/>
  <c r="I7" i="2"/>
  <c r="J6" i="2"/>
  <c r="I6" i="2"/>
  <c r="J5" i="2"/>
  <c r="I5" i="2"/>
  <c r="J4" i="2"/>
  <c r="I4" i="2"/>
  <c r="J3" i="2"/>
  <c r="I3" i="2"/>
  <c r="B15" i="1"/>
  <c r="H45" i="1"/>
  <c r="H33" i="1"/>
  <c r="H37" i="1"/>
  <c r="H26" i="1"/>
  <c r="H23" i="1"/>
  <c r="H46" i="1" l="1"/>
  <c r="F40" i="9"/>
  <c r="G40" i="9" s="1"/>
  <c r="H16" i="1"/>
  <c r="H18" i="1" s="1"/>
  <c r="H27" i="1"/>
  <c r="G15" i="1"/>
  <c r="F13" i="1" l="1"/>
  <c r="F16" i="1" s="1"/>
  <c r="D41" i="4"/>
  <c r="D14" i="1"/>
  <c r="E14" i="1" s="1"/>
  <c r="E11" i="1"/>
  <c r="D8" i="1"/>
  <c r="E8" i="1" s="1"/>
  <c r="D7" i="1"/>
  <c r="E7" i="1" s="1"/>
  <c r="D6" i="1"/>
  <c r="E6" i="1" s="1"/>
  <c r="D5" i="1"/>
  <c r="E5" i="1" s="1"/>
  <c r="D26" i="4"/>
  <c r="D20" i="4"/>
  <c r="D43" i="4" s="1"/>
  <c r="D35" i="6"/>
  <c r="D16" i="6"/>
  <c r="D21" i="6"/>
  <c r="D13" i="6"/>
  <c r="D43" i="5"/>
  <c r="D38" i="5"/>
  <c r="D33" i="5"/>
  <c r="D28" i="5"/>
  <c r="D22" i="5"/>
  <c r="D17" i="5"/>
  <c r="D12" i="5"/>
  <c r="D8" i="5"/>
  <c r="B46" i="1"/>
  <c r="G13" i="1"/>
  <c r="E26" i="4"/>
  <c r="E20" i="4"/>
  <c r="E14" i="4"/>
  <c r="E21" i="6"/>
  <c r="E37" i="6" s="1"/>
  <c r="E43" i="5"/>
  <c r="E33" i="5"/>
  <c r="E28" i="5"/>
  <c r="E17" i="5"/>
  <c r="E12" i="5"/>
  <c r="E8" i="5"/>
  <c r="C45" i="1"/>
  <c r="C46" i="1" s="1"/>
  <c r="C13" i="1"/>
  <c r="F40" i="4"/>
  <c r="G40" i="4" s="1"/>
  <c r="F39" i="4"/>
  <c r="G39" i="4" s="1"/>
  <c r="F38" i="4"/>
  <c r="G38" i="4" s="1"/>
  <c r="F25" i="4"/>
  <c r="G25" i="4" s="1"/>
  <c r="F23" i="4"/>
  <c r="G23" i="4" s="1"/>
  <c r="F22" i="4"/>
  <c r="G22" i="4" s="1"/>
  <c r="F19" i="4"/>
  <c r="G19" i="4" s="1"/>
  <c r="F18" i="4"/>
  <c r="G18" i="4" s="1"/>
  <c r="F17" i="4"/>
  <c r="G17" i="4" s="1"/>
  <c r="F16" i="4"/>
  <c r="G16" i="4" s="1"/>
  <c r="F13" i="4"/>
  <c r="G13" i="4" s="1"/>
  <c r="F12" i="4"/>
  <c r="G12" i="4" s="1"/>
  <c r="F11" i="4"/>
  <c r="G11" i="4" s="1"/>
  <c r="F10" i="4"/>
  <c r="G10" i="4" s="1"/>
  <c r="F34" i="6"/>
  <c r="G34" i="6" s="1"/>
  <c r="F33" i="6"/>
  <c r="G33" i="6" s="1"/>
  <c r="F20" i="6"/>
  <c r="G20" i="6" s="1"/>
  <c r="F19" i="6"/>
  <c r="G19" i="6" s="1"/>
  <c r="F18" i="6"/>
  <c r="G18" i="6" s="1"/>
  <c r="F15" i="6"/>
  <c r="G15" i="6" s="1"/>
  <c r="F12" i="6"/>
  <c r="G12" i="6" s="1"/>
  <c r="F11" i="6"/>
  <c r="G11" i="6" s="1"/>
  <c r="F10" i="6"/>
  <c r="G10" i="6" s="1"/>
  <c r="F42" i="5"/>
  <c r="G42" i="5" s="1"/>
  <c r="F41" i="5"/>
  <c r="G41" i="5" s="1"/>
  <c r="F40" i="5"/>
  <c r="G40" i="5" s="1"/>
  <c r="F37" i="5"/>
  <c r="G37" i="5" s="1"/>
  <c r="F36" i="5"/>
  <c r="G36" i="5" s="1"/>
  <c r="F35" i="5"/>
  <c r="G35" i="5" s="1"/>
  <c r="F32" i="5"/>
  <c r="G32" i="5" s="1"/>
  <c r="F31" i="5"/>
  <c r="G31" i="5" s="1"/>
  <c r="F30" i="5"/>
  <c r="G30" i="5" s="1"/>
  <c r="F27" i="5"/>
  <c r="G27" i="5" s="1"/>
  <c r="F26" i="5"/>
  <c r="G26" i="5" s="1"/>
  <c r="F25" i="5"/>
  <c r="G25" i="5" s="1"/>
  <c r="F24" i="5"/>
  <c r="G24" i="5" s="1"/>
  <c r="F21" i="5"/>
  <c r="G21" i="5" s="1"/>
  <c r="F20" i="5"/>
  <c r="G20" i="5" s="1"/>
  <c r="F19" i="5"/>
  <c r="G19" i="5" s="1"/>
  <c r="F16" i="5"/>
  <c r="G16" i="5" s="1"/>
  <c r="F15" i="5"/>
  <c r="G15" i="5" s="1"/>
  <c r="F14" i="5"/>
  <c r="G14" i="5" s="1"/>
  <c r="F11" i="5"/>
  <c r="G11" i="5" s="1"/>
  <c r="F10" i="5"/>
  <c r="G10" i="5" s="1"/>
  <c r="F7" i="5"/>
  <c r="G7" i="5" s="1"/>
  <c r="F6" i="5"/>
  <c r="G6" i="5" s="1"/>
  <c r="G5" i="5"/>
  <c r="D44" i="1"/>
  <c r="E44" i="1" s="1"/>
  <c r="D43" i="1"/>
  <c r="E43" i="1" s="1"/>
  <c r="D32" i="1"/>
  <c r="E32" i="1" s="1"/>
  <c r="D31" i="1"/>
  <c r="E31" i="1" s="1"/>
  <c r="D36" i="1"/>
  <c r="E36" i="1" s="1"/>
  <c r="D35" i="1"/>
  <c r="E35" i="1" s="1"/>
  <c r="D25" i="1"/>
  <c r="E25" i="1" s="1"/>
  <c r="D24" i="1"/>
  <c r="E24" i="1" s="1"/>
  <c r="D22" i="1"/>
  <c r="E22" i="1" s="1"/>
  <c r="D21" i="1"/>
  <c r="E21" i="1" s="1"/>
  <c r="D12" i="1"/>
  <c r="E12" i="1" s="1"/>
  <c r="E48" i="5" l="1"/>
  <c r="E43" i="4"/>
  <c r="D48" i="5"/>
  <c r="D37" i="6"/>
  <c r="D45" i="1"/>
  <c r="E45" i="1" s="1"/>
  <c r="F12" i="5"/>
  <c r="G12" i="5" s="1"/>
  <c r="F16" i="6"/>
  <c r="G16" i="6" s="1"/>
  <c r="F38" i="5"/>
  <c r="G38" i="5" s="1"/>
  <c r="D26" i="1"/>
  <c r="E26" i="1" s="1"/>
  <c r="F20" i="4"/>
  <c r="G20" i="4" s="1"/>
  <c r="F14" i="4"/>
  <c r="F28" i="5"/>
  <c r="G28" i="5" s="1"/>
  <c r="F35" i="6"/>
  <c r="G35" i="6" s="1"/>
  <c r="F22" i="5"/>
  <c r="G22" i="5" s="1"/>
  <c r="F8" i="5"/>
  <c r="G8" i="5" s="1"/>
  <c r="D37" i="1"/>
  <c r="F13" i="6"/>
  <c r="G13" i="6" s="1"/>
  <c r="D33" i="1"/>
  <c r="E33" i="1" s="1"/>
  <c r="F17" i="5"/>
  <c r="G17" i="5" s="1"/>
  <c r="F18" i="1"/>
  <c r="F43" i="5"/>
  <c r="G43" i="5" s="1"/>
  <c r="F26" i="4"/>
  <c r="G26" i="4" s="1"/>
  <c r="F41" i="4"/>
  <c r="G41" i="4" s="1"/>
  <c r="D23" i="1"/>
  <c r="E23" i="1" s="1"/>
  <c r="D10" i="1"/>
  <c r="E10" i="1" s="1"/>
  <c r="F21" i="6"/>
  <c r="G21" i="6" s="1"/>
  <c r="G16" i="1"/>
  <c r="G18" i="1" s="1"/>
  <c r="C16" i="1"/>
  <c r="C18" i="1" s="1"/>
  <c r="C27" i="1"/>
  <c r="B27" i="1"/>
  <c r="D15" i="1"/>
  <c r="E15" i="1" s="1"/>
  <c r="F33" i="5"/>
  <c r="G33" i="5" s="1"/>
  <c r="B13" i="1"/>
  <c r="B16" i="1" s="1"/>
  <c r="G14" i="4" l="1"/>
  <c r="G43" i="4" s="1"/>
  <c r="F43" i="4"/>
  <c r="E37" i="1"/>
  <c r="D46" i="1"/>
  <c r="E46" i="1" s="1"/>
  <c r="F48" i="5"/>
  <c r="G48" i="5" s="1"/>
  <c r="D27" i="1"/>
  <c r="E27" i="1" s="1"/>
  <c r="F37" i="6"/>
  <c r="G37" i="6" s="1"/>
  <c r="D13" i="1"/>
  <c r="E13" i="1" s="1"/>
  <c r="B18" i="1"/>
  <c r="D18" i="1" s="1"/>
  <c r="E18" i="1" s="1"/>
  <c r="D16" i="1"/>
  <c r="E16" i="1" s="1"/>
</calcChain>
</file>

<file path=xl/sharedStrings.xml><?xml version="1.0" encoding="utf-8"?>
<sst xmlns="http://schemas.openxmlformats.org/spreadsheetml/2006/main" count="1489" uniqueCount="852">
  <si>
    <t>Class</t>
  </si>
  <si>
    <t>Difference</t>
  </si>
  <si>
    <t>Freshmen</t>
  </si>
  <si>
    <t>Sophomores</t>
  </si>
  <si>
    <t>Juniors</t>
  </si>
  <si>
    <t>Seniors</t>
  </si>
  <si>
    <t>Total Undergraduates</t>
  </si>
  <si>
    <t>Masters</t>
  </si>
  <si>
    <t>Doctoral</t>
  </si>
  <si>
    <t>Total Masters</t>
  </si>
  <si>
    <t>Total Doctoral</t>
  </si>
  <si>
    <t>Total Graduates</t>
  </si>
  <si>
    <t>TOTAL ENROLLMENT</t>
  </si>
  <si>
    <t>LL</t>
  </si>
  <si>
    <t>UL</t>
  </si>
  <si>
    <t>Total Undergraduate</t>
  </si>
  <si>
    <t>Total Graduate</t>
  </si>
  <si>
    <t>Percent</t>
  </si>
  <si>
    <t>TOTAL CREDIT HOURS</t>
  </si>
  <si>
    <t>College of Education &amp; Human Services</t>
  </si>
  <si>
    <t>TOTAL</t>
  </si>
  <si>
    <t>Full-time</t>
  </si>
  <si>
    <t>Part-time</t>
  </si>
  <si>
    <t>Credit Hours by Level</t>
  </si>
  <si>
    <t>Credit Hours by College</t>
  </si>
  <si>
    <t>Headcount by Classification</t>
  </si>
  <si>
    <t xml:space="preserve"> </t>
  </si>
  <si>
    <t>Headcount</t>
  </si>
  <si>
    <t>SCH</t>
  </si>
  <si>
    <t>HC Diff</t>
  </si>
  <si>
    <t>Tuesday</t>
  </si>
  <si>
    <t>Wednesday</t>
  </si>
  <si>
    <t>Thursday</t>
  </si>
  <si>
    <t>Friday</t>
  </si>
  <si>
    <t>Saturday</t>
  </si>
  <si>
    <t>Sunday</t>
  </si>
  <si>
    <t>Monday</t>
  </si>
  <si>
    <t>Texas A &amp; M University - Commerce</t>
  </si>
  <si>
    <t>DEPT</t>
  </si>
  <si>
    <t>LEVEL</t>
  </si>
  <si>
    <t>DIFFERENCE</t>
  </si>
  <si>
    <t>PERCENT</t>
  </si>
  <si>
    <t>AG</t>
  </si>
  <si>
    <t>1 LLUG</t>
  </si>
  <si>
    <t>2 ULUG</t>
  </si>
  <si>
    <t>3 MAST</t>
  </si>
  <si>
    <t>*TOTAL Department: AG</t>
  </si>
  <si>
    <t>ART</t>
  </si>
  <si>
    <t>*TOTAL Department: ART</t>
  </si>
  <si>
    <t>BESC</t>
  </si>
  <si>
    <t>*TOTAL Department: BESC</t>
  </si>
  <si>
    <t>COMM</t>
  </si>
  <si>
    <t>*TOTAL Department: COMM</t>
  </si>
  <si>
    <t>CSCI</t>
  </si>
  <si>
    <t>*TOTAL Department: CSCI</t>
  </si>
  <si>
    <t>HIST</t>
  </si>
  <si>
    <t>*TOTAL Department: HIST</t>
  </si>
  <si>
    <t>LITL</t>
  </si>
  <si>
    <t>4 DOC</t>
  </si>
  <si>
    <t>*TOTAL Department: LITL</t>
  </si>
  <si>
    <t>MATH</t>
  </si>
  <si>
    <t>*TOTAL Department: MATH</t>
  </si>
  <si>
    <t>MUS</t>
  </si>
  <si>
    <t>*TOTAL Department: MUS</t>
  </si>
  <si>
    <t>PSCI</t>
  </si>
  <si>
    <t>*TOTAL Department: PSCI</t>
  </si>
  <si>
    <t>SOC</t>
  </si>
  <si>
    <t>*TOTAL Department: SOC</t>
  </si>
  <si>
    <t>SCH Diff</t>
  </si>
  <si>
    <t>COLLEGE</t>
  </si>
  <si>
    <t>ACEC</t>
  </si>
  <si>
    <t>*TOTAL Department: ACEC</t>
  </si>
  <si>
    <t>*TOTAL Department: BAAS</t>
  </si>
  <si>
    <t>BA</t>
  </si>
  <si>
    <t>*TOTAL Department: BA</t>
  </si>
  <si>
    <t>*TOTAL Department: MKTM</t>
  </si>
  <si>
    <t>College of Education and Human Services</t>
  </si>
  <si>
    <t>COUN</t>
  </si>
  <si>
    <t>EDCI</t>
  </si>
  <si>
    <t>*TOTAL Department: EDCI</t>
  </si>
  <si>
    <t>EDL</t>
  </si>
  <si>
    <t>*TOTAL Department: EDL</t>
  </si>
  <si>
    <t>HHP</t>
  </si>
  <si>
    <t>*TOTAL Department: HHP</t>
  </si>
  <si>
    <t>PSY</t>
  </si>
  <si>
    <t>SWK</t>
  </si>
  <si>
    <t>*TOTAL Department: SWK</t>
  </si>
  <si>
    <t>*Reports not available-used previous day numbers</t>
  </si>
  <si>
    <t>*1st Class Day</t>
  </si>
  <si>
    <t>CHEM</t>
  </si>
  <si>
    <t>*TOTAL Department: CHEM</t>
  </si>
  <si>
    <t>PHAS</t>
  </si>
  <si>
    <t>*TOTAL Department: PHAS</t>
  </si>
  <si>
    <t>AS</t>
  </si>
  <si>
    <t>MKTM</t>
  </si>
  <si>
    <t>College of Science, Engineering and Agriculture</t>
  </si>
  <si>
    <t>Total CS</t>
  </si>
  <si>
    <t>College of Humanities, Social Sciences, and Arts</t>
  </si>
  <si>
    <t>College of Science, Engineering, and Agriculture</t>
  </si>
  <si>
    <t>COH</t>
  </si>
  <si>
    <t>*TOTAL Department: COH</t>
  </si>
  <si>
    <t>Total CH</t>
  </si>
  <si>
    <t>Total CB</t>
  </si>
  <si>
    <t>Total ED</t>
  </si>
  <si>
    <t>College of Business &amp; Entreprenuership</t>
  </si>
  <si>
    <t>Teacher Certification</t>
  </si>
  <si>
    <t>ET</t>
  </si>
  <si>
    <t>*TOTAL Department: ET</t>
  </si>
  <si>
    <t>Webfocus down; report not running for numbers</t>
  </si>
  <si>
    <t>ACCT</t>
  </si>
  <si>
    <t>*TOTAL Department: ACCT</t>
  </si>
  <si>
    <t>ECFI</t>
  </si>
  <si>
    <t>*TOTAL Department: ECFI</t>
  </si>
  <si>
    <t>2ULUG</t>
  </si>
  <si>
    <t>CED</t>
  </si>
  <si>
    <t>*TOTAL Department: CED</t>
  </si>
  <si>
    <t>PCS</t>
  </si>
  <si>
    <t>*TOTAL Department: PCS</t>
  </si>
  <si>
    <t>ACCT311</t>
  </si>
  <si>
    <t>ACCT427</t>
  </si>
  <si>
    <t>ACCT501</t>
  </si>
  <si>
    <t>ACCT522</t>
  </si>
  <si>
    <t>ACCT525</t>
  </si>
  <si>
    <t>ACCT527</t>
  </si>
  <si>
    <t>ACCT575</t>
  </si>
  <si>
    <t>*TOTAL SCBCRSE_DEPT_CODE ACCT</t>
  </si>
  <si>
    <t>ECO2302</t>
  </si>
  <si>
    <t>ECO309</t>
  </si>
  <si>
    <t>ECO501</t>
  </si>
  <si>
    <t>ECO562</t>
  </si>
  <si>
    <t>ECO576</t>
  </si>
  <si>
    <t>FIN304</t>
  </si>
  <si>
    <t>FIN312</t>
  </si>
  <si>
    <t>FIN501</t>
  </si>
  <si>
    <t>FIN504</t>
  </si>
  <si>
    <t>*TOTAL SCBCRSE_DEPT_CODE ACEC</t>
  </si>
  <si>
    <t>BAAS305</t>
  </si>
  <si>
    <t>BAAS409</t>
  </si>
  <si>
    <t>*TOTAL SCBCRSE_DEPT_CODE AS</t>
  </si>
  <si>
    <t>BA301</t>
  </si>
  <si>
    <t>BA302</t>
  </si>
  <si>
    <t>BA303</t>
  </si>
  <si>
    <t>BA420</t>
  </si>
  <si>
    <t>BA501</t>
  </si>
  <si>
    <t>BA578</t>
  </si>
  <si>
    <t>BA595</t>
  </si>
  <si>
    <t>MIS128</t>
  </si>
  <si>
    <t>MIS426</t>
  </si>
  <si>
    <t>*TOTAL SCBCRSE_DEPT_CODE BA</t>
  </si>
  <si>
    <t>*TOTAL SCBCRSE_DEPT_CODE ECFI</t>
  </si>
  <si>
    <t>MGT305</t>
  </si>
  <si>
    <t>MGT307</t>
  </si>
  <si>
    <t>MGT308</t>
  </si>
  <si>
    <t>MGT501</t>
  </si>
  <si>
    <t>MGT585</t>
  </si>
  <si>
    <t>MKT306</t>
  </si>
  <si>
    <t>MKT501</t>
  </si>
  <si>
    <t>MKT521</t>
  </si>
  <si>
    <t>MKT568</t>
  </si>
  <si>
    <t>*TOTAL SCBCRSE_DEPT_CODE MKTM</t>
  </si>
  <si>
    <t>*TOTAL SCBCRSE_COLL_CODE CB</t>
  </si>
  <si>
    <t>CH</t>
  </si>
  <si>
    <t>ART1303</t>
  </si>
  <si>
    <t>*TOTAL SCBCRSE_DEPT_CODE ART</t>
  </si>
  <si>
    <t>CAS</t>
  </si>
  <si>
    <t>*TOTAL SCBCRSE_DEPT_CODE CAS</t>
  </si>
  <si>
    <t>*TOTAL SCBCRSE_DEPT_CODE COH</t>
  </si>
  <si>
    <t>JOUR1307</t>
  </si>
  <si>
    <t>JOUR495</t>
  </si>
  <si>
    <t>SPC1315</t>
  </si>
  <si>
    <t>SPC1321</t>
  </si>
  <si>
    <t>THE1310</t>
  </si>
  <si>
    <t>THE518</t>
  </si>
  <si>
    <t>*TOTAL SCBCRSE_DEPT_CODE COMM</t>
  </si>
  <si>
    <t>HIST1301</t>
  </si>
  <si>
    <t>HIST1302</t>
  </si>
  <si>
    <t>HIST518</t>
  </si>
  <si>
    <t>HIST550</t>
  </si>
  <si>
    <t>*TOTAL SCBCRSE_DEPT_CODE HIST</t>
  </si>
  <si>
    <t>ENG1301</t>
  </si>
  <si>
    <t>ENG1302</t>
  </si>
  <si>
    <t>ENG697</t>
  </si>
  <si>
    <t>ENG718</t>
  </si>
  <si>
    <t>*TOTAL SCBCRSE_DEPT_CODE LITL</t>
  </si>
  <si>
    <t>MUS152</t>
  </si>
  <si>
    <t>MUS352</t>
  </si>
  <si>
    <t>MUS552</t>
  </si>
  <si>
    <t>*TOTAL SCBCRSE_DEPT_CODE MUS</t>
  </si>
  <si>
    <t>PSCI2301</t>
  </si>
  <si>
    <t>PSCI2302</t>
  </si>
  <si>
    <t>PSCI518</t>
  </si>
  <si>
    <t>PSCI589</t>
  </si>
  <si>
    <t>*TOTAL SCBCRSE_DEPT_CODE PSCI</t>
  </si>
  <si>
    <t>ANTH2351</t>
  </si>
  <si>
    <t>SOC311</t>
  </si>
  <si>
    <t>SOC370</t>
  </si>
  <si>
    <t>SOC518</t>
  </si>
  <si>
    <t>*TOTAL SCBCRSE_DEPT_CODE SOC</t>
  </si>
  <si>
    <t>*TOTAL SCBCRSE_COLL_CODE CH</t>
  </si>
  <si>
    <t>CS</t>
  </si>
  <si>
    <t>AG405</t>
  </si>
  <si>
    <t>AG518</t>
  </si>
  <si>
    <t>*TOTAL SCBCRSE_DEPT_CODE AG</t>
  </si>
  <si>
    <t>BSC405</t>
  </si>
  <si>
    <t>BSC518</t>
  </si>
  <si>
    <t>*TOTAL SCBCRSE_DEPT_CODE BESC</t>
  </si>
  <si>
    <t>BSC</t>
  </si>
  <si>
    <t>*TOTAL SCBCRSE_DEPT_CODE BSC</t>
  </si>
  <si>
    <t>CHEM418</t>
  </si>
  <si>
    <t>CHEM518</t>
  </si>
  <si>
    <t>CHEM597</t>
  </si>
  <si>
    <t>*TOTAL SCBCRSE_DEPT_CODE CHEM</t>
  </si>
  <si>
    <t>CSCI530</t>
  </si>
  <si>
    <t>CSCI589</t>
  </si>
  <si>
    <t>CSCI595</t>
  </si>
  <si>
    <t>*TOTAL SCBCRSE_DEPT_CODE CSCI</t>
  </si>
  <si>
    <t>*TOTAL SCBCRSE_DEPT_CODE ET</t>
  </si>
  <si>
    <t>IET</t>
  </si>
  <si>
    <t>*TOTAL SCBCRSE_DEPT_CODE IET</t>
  </si>
  <si>
    <t>MATH131</t>
  </si>
  <si>
    <t>MATH1314</t>
  </si>
  <si>
    <t>MATH351</t>
  </si>
  <si>
    <t>MATH453</t>
  </si>
  <si>
    <t>MATH597</t>
  </si>
  <si>
    <t>*TOTAL SCBCRSE_DEPT_CODE MATH</t>
  </si>
  <si>
    <t>IS1415</t>
  </si>
  <si>
    <t>IS351</t>
  </si>
  <si>
    <t>IS352</t>
  </si>
  <si>
    <t>PHYS518</t>
  </si>
  <si>
    <t>*TOTAL SCBCRSE_DEPT_CODE PHAS</t>
  </si>
  <si>
    <t>PHYS</t>
  </si>
  <si>
    <t>*TOTAL SCBCRSE_DEPT_CODE PHYS</t>
  </si>
  <si>
    <t>*TOTAL SCBCRSE_COLL_CODE CS</t>
  </si>
  <si>
    <t>ED</t>
  </si>
  <si>
    <t>*TOTAL SCBCRSE_DEPT_CODE CED</t>
  </si>
  <si>
    <t>COUN510</t>
  </si>
  <si>
    <t>COUN512</t>
  </si>
  <si>
    <t>COUN514</t>
  </si>
  <si>
    <t>COUN528</t>
  </si>
  <si>
    <t>COUN545</t>
  </si>
  <si>
    <t>COUN589</t>
  </si>
  <si>
    <t>COUN595</t>
  </si>
  <si>
    <t>COUN697</t>
  </si>
  <si>
    <t>COUN718</t>
  </si>
  <si>
    <t>*TOTAL SCBCRSE_DEPT_CODE COUN</t>
  </si>
  <si>
    <t>EDAD</t>
  </si>
  <si>
    <t>EDAD651</t>
  </si>
  <si>
    <t>*TOTAL SCBCRSE_DEPT_CODE EDAD</t>
  </si>
  <si>
    <t>BLED402</t>
  </si>
  <si>
    <t>BLED403</t>
  </si>
  <si>
    <t>BLED412</t>
  </si>
  <si>
    <t>BLED413</t>
  </si>
  <si>
    <t>EDCI595</t>
  </si>
  <si>
    <t>EDCI597</t>
  </si>
  <si>
    <t>EDCI690</t>
  </si>
  <si>
    <t>EDCI718</t>
  </si>
  <si>
    <t>RDG360</t>
  </si>
  <si>
    <t>RDG370</t>
  </si>
  <si>
    <t>RDG597</t>
  </si>
  <si>
    <t>SED528</t>
  </si>
  <si>
    <t>*TOTAL SCBCRSE_DEPT_CODE EDCI</t>
  </si>
  <si>
    <t>EDAD508</t>
  </si>
  <si>
    <t>EDAD574</t>
  </si>
  <si>
    <t>EDAD607</t>
  </si>
  <si>
    <t>EDAD619</t>
  </si>
  <si>
    <t>EDAD620</t>
  </si>
  <si>
    <t>EDAD626</t>
  </si>
  <si>
    <t>EDAD656</t>
  </si>
  <si>
    <t>EDAD697</t>
  </si>
  <si>
    <t>EDAD718</t>
  </si>
  <si>
    <t>ETEC424</t>
  </si>
  <si>
    <t>ETEC597</t>
  </si>
  <si>
    <t>HIED689</t>
  </si>
  <si>
    <t>HIED718</t>
  </si>
  <si>
    <t>*TOTAL SCBCRSE_DEPT_CODE EDL</t>
  </si>
  <si>
    <t>ELED</t>
  </si>
  <si>
    <t>*TOTAL SCBCRSE_DEPT_CODE ELED</t>
  </si>
  <si>
    <t>FRA100</t>
  </si>
  <si>
    <t>FRA101</t>
  </si>
  <si>
    <t>HHPH331</t>
  </si>
  <si>
    <t>HHPH518</t>
  </si>
  <si>
    <t>HHPK518</t>
  </si>
  <si>
    <t>HHPS310</t>
  </si>
  <si>
    <t>HHPS535</t>
  </si>
  <si>
    <t>*TOTAL SCBCRSE_DEPT_CODE HHP</t>
  </si>
  <si>
    <t>PSY2301</t>
  </si>
  <si>
    <t>PSY300</t>
  </si>
  <si>
    <t>PSY310</t>
  </si>
  <si>
    <t>PSY518</t>
  </si>
  <si>
    <t>PSY718</t>
  </si>
  <si>
    <t>SPED346</t>
  </si>
  <si>
    <t>SPED586</t>
  </si>
  <si>
    <t>*TOTAL SCBCRSE_DEPT_CODE PCS</t>
  </si>
  <si>
    <t>*TOTAL SCBCRSE_DEPT_CODE PSY</t>
  </si>
  <si>
    <t>SHED</t>
  </si>
  <si>
    <t>*TOTAL SCBCRSE_DEPT_CODE SHED</t>
  </si>
  <si>
    <t>*TOTAL SCBCRSE_COLL_CODE ED</t>
  </si>
  <si>
    <t>Courses Offered</t>
  </si>
  <si>
    <t>CB</t>
  </si>
  <si>
    <t>PSY589</t>
  </si>
  <si>
    <t>MATH489</t>
  </si>
  <si>
    <t>(LIBS)</t>
  </si>
  <si>
    <t>TDEV489</t>
  </si>
  <si>
    <t>College of Humanities, Social Sciences &amp; Arts (CH)</t>
  </si>
  <si>
    <t>MTE589</t>
  </si>
  <si>
    <t>Summer I 2013 Fourth Class Day-June 6, 2013</t>
  </si>
  <si>
    <t>ACCT222</t>
  </si>
  <si>
    <t>ACCT568</t>
  </si>
  <si>
    <t>ACCT577</t>
  </si>
  <si>
    <t>ECO2301</t>
  </si>
  <si>
    <t>COB</t>
  </si>
  <si>
    <t>MKT597</t>
  </si>
  <si>
    <t>ART1301</t>
  </si>
  <si>
    <t>CJ500</t>
  </si>
  <si>
    <t>CJ530</t>
  </si>
  <si>
    <t>CJ575</t>
  </si>
  <si>
    <t>CJ576</t>
  </si>
  <si>
    <t>CJ595</t>
  </si>
  <si>
    <t>ANS597</t>
  </si>
  <si>
    <t>ENVS104</t>
  </si>
  <si>
    <t>ENVS104L</t>
  </si>
  <si>
    <t>COUN497</t>
  </si>
  <si>
    <t>EDCI514</t>
  </si>
  <si>
    <t>EDCI516</t>
  </si>
  <si>
    <t>EDCI517</t>
  </si>
  <si>
    <t>EDCI538</t>
  </si>
  <si>
    <t>MLED314</t>
  </si>
  <si>
    <t>RDG417</t>
  </si>
  <si>
    <t>EDAD634</t>
  </si>
  <si>
    <t>ETEC579</t>
  </si>
  <si>
    <t>HIED540</t>
  </si>
  <si>
    <t>FRA164</t>
  </si>
  <si>
    <t>NURS</t>
  </si>
  <si>
    <t>PSY545</t>
  </si>
  <si>
    <t>SPED589</t>
  </si>
  <si>
    <t>SPED595</t>
  </si>
  <si>
    <t>2013 CR HRS</t>
  </si>
  <si>
    <t>Reasons students would not count:</t>
  </si>
  <si>
    <t>Out of state web based students (RN registration status)</t>
  </si>
  <si>
    <t>Students dropping or withdrawing with 100% refund - Before and after 12th day</t>
  </si>
  <si>
    <t>*45/30 hour - these students are reflected in the local numbers but not counted for state funding</t>
  </si>
  <si>
    <t>3 peats - these courses are reflected in the local semester credit hour numbers but not counted for state funding</t>
  </si>
  <si>
    <t xml:space="preserve">Extension Courses (EXT sections) </t>
  </si>
  <si>
    <t>Cross Registrations: Sections are set up as CRW, CRX, CR8, or you have the reverse of UNT 500, TWU 500, etc.</t>
  </si>
  <si>
    <t>*Students in our courses, we get semester credit hours</t>
  </si>
  <si>
    <t>*Students in "their" courses (UNT 500, TWU 500), we get headcount</t>
  </si>
  <si>
    <t>International programs (Bosnia, Sarajevo, Morroco, etc.)</t>
  </si>
  <si>
    <t>ROTC cross registrations, International british studies (courses that start with smis)</t>
  </si>
  <si>
    <t>Total</t>
  </si>
  <si>
    <t>3MAST</t>
  </si>
  <si>
    <t>*TOTAL Department COB</t>
  </si>
  <si>
    <t>4DOC</t>
  </si>
  <si>
    <t>1LLUG</t>
  </si>
  <si>
    <t>*TOTAL Department: NURS</t>
  </si>
  <si>
    <t>MGT594</t>
  </si>
  <si>
    <t>MGT597</t>
  </si>
  <si>
    <t>TEXAS A &amp; M UNIVERSITY - COMMERCE</t>
  </si>
  <si>
    <t>BANNER STUDENT INFORMATION SYSTEM</t>
  </si>
  <si>
    <t xml:space="preserve">
COLLEGE</t>
  </si>
  <si>
    <t xml:space="preserve">
DEPT</t>
  </si>
  <si>
    <t xml:space="preserve">
SSBSECT_SUBJ_CODE</t>
  </si>
  <si>
    <t xml:space="preserve">
SSBSECT_CRSE_NUMB</t>
  </si>
  <si>
    <t xml:space="preserve">
SSBSECT_SEQ_NUMB</t>
  </si>
  <si>
    <t xml:space="preserve">
TERM</t>
  </si>
  <si>
    <t>CRSE
STAT</t>
  </si>
  <si>
    <t xml:space="preserve">
CRN</t>
  </si>
  <si>
    <t xml:space="preserve">
ENRL</t>
  </si>
  <si>
    <t>CREDIT
HOURS</t>
  </si>
  <si>
    <t>START
DATE</t>
  </si>
  <si>
    <t>END 
DATE</t>
  </si>
  <si>
    <t>OPEN</t>
  </si>
  <si>
    <t>*TOTAL COLLEGE CH</t>
  </si>
  <si>
    <t>*TOTAL COLLEGE ED</t>
  </si>
  <si>
    <t>ARTS597</t>
  </si>
  <si>
    <t>HIST595</t>
  </si>
  <si>
    <t xml:space="preserve">Off Campus Semester Credit Hours by Site </t>
  </si>
  <si>
    <t>CAMPUS</t>
  </si>
  <si>
    <t>Level</t>
  </si>
  <si>
    <t>Credit Hours</t>
  </si>
  <si>
    <t>Collin</t>
  </si>
  <si>
    <t>Graduate</t>
  </si>
  <si>
    <t>Undergraduate</t>
  </si>
  <si>
    <t>Metroplex</t>
  </si>
  <si>
    <t>Teacher Cert.</t>
  </si>
  <si>
    <t>Midlothian</t>
  </si>
  <si>
    <t>Navarro</t>
  </si>
  <si>
    <t>UCD</t>
  </si>
  <si>
    <t>Off Campus Headcount of Students Enrolled 201350 by site</t>
  </si>
  <si>
    <t xml:space="preserve">
CAMPUS</t>
  </si>
  <si>
    <t>Unduplicated Headcount</t>
  </si>
  <si>
    <t>*TOTAL Collin</t>
  </si>
  <si>
    <t>*TOTAL Metroplex</t>
  </si>
  <si>
    <t>*TOTAL Midlothian</t>
  </si>
  <si>
    <t>*TOTAL Navarro</t>
  </si>
  <si>
    <t>*TOTAL UCD</t>
  </si>
  <si>
    <t>MIS589</t>
  </si>
  <si>
    <t>PSCI489</t>
  </si>
  <si>
    <t>UNCO</t>
  </si>
  <si>
    <t>*TOTAL SCBCRSE_DEPT_CODE UNCO</t>
  </si>
  <si>
    <t>*TOTAL Department: UNCO</t>
  </si>
  <si>
    <t>EDAD589</t>
  </si>
  <si>
    <t>Final Local 13</t>
  </si>
  <si>
    <t>Summer I 2014 Fourth Class Day-June 5, 2014</t>
  </si>
  <si>
    <r>
      <t xml:space="preserve">Summer I 2013 </t>
    </r>
    <r>
      <rPr>
        <b/>
        <sz val="10"/>
        <rFont val="Times New Roman"/>
        <family val="1"/>
      </rPr>
      <t xml:space="preserve"> no schedules dropped</t>
    </r>
  </si>
  <si>
    <r>
      <t xml:space="preserve">Summer I 2014 </t>
    </r>
    <r>
      <rPr>
        <i/>
        <sz val="10"/>
        <rFont val="Times New Roman"/>
        <family val="1"/>
      </rPr>
      <t>schedules to be dropped</t>
    </r>
  </si>
  <si>
    <t>Summer I 2014 Credit Hours by Dept</t>
  </si>
  <si>
    <t>2014 CR HRS</t>
  </si>
  <si>
    <t xml:space="preserve">Summer I 2014 Credit Hours by Department </t>
  </si>
  <si>
    <t xml:space="preserve"> 2013 CR HRS</t>
  </si>
  <si>
    <t>Summer I 2014 Credit Hours by Department</t>
  </si>
  <si>
    <t>Summer I 2014 compared to 2013</t>
  </si>
  <si>
    <t>IS</t>
  </si>
  <si>
    <t>*TOTAL PHAS</t>
  </si>
  <si>
    <t>*TOTAL COLLEGE CS</t>
  </si>
  <si>
    <t>MGT587</t>
  </si>
  <si>
    <t>MKT586</t>
  </si>
  <si>
    <t>ART497</t>
  </si>
  <si>
    <t>ENG317</t>
  </si>
  <si>
    <t>ENG559</t>
  </si>
  <si>
    <t>PSCI497</t>
  </si>
  <si>
    <t>CJ597</t>
  </si>
  <si>
    <t>SOC597</t>
  </si>
  <si>
    <t>RSP497A</t>
  </si>
  <si>
    <t>AG497</t>
  </si>
  <si>
    <t>BSC532</t>
  </si>
  <si>
    <t>CSCI525</t>
  </si>
  <si>
    <t>MATH595</t>
  </si>
  <si>
    <t>COUN530</t>
  </si>
  <si>
    <t>COUN534</t>
  </si>
  <si>
    <t>COUN597</t>
  </si>
  <si>
    <t>ECE358</t>
  </si>
  <si>
    <t>ECE536</t>
  </si>
  <si>
    <t>EDCI559</t>
  </si>
  <si>
    <t>ELED412</t>
  </si>
  <si>
    <t>SED521</t>
  </si>
  <si>
    <t>EDAD627</t>
  </si>
  <si>
    <t>ETEC524</t>
  </si>
  <si>
    <t>FRA110</t>
  </si>
  <si>
    <t>FRA197</t>
  </si>
  <si>
    <t>FRA197W</t>
  </si>
  <si>
    <t>PSY319</t>
  </si>
  <si>
    <t>PSY350</t>
  </si>
  <si>
    <t>Second Bachelors</t>
  </si>
  <si>
    <t>COUN689</t>
  </si>
  <si>
    <t>HHPS489</t>
  </si>
  <si>
    <t>PAGE 1</t>
  </si>
  <si>
    <t>Enrolled Students for Term 201440</t>
  </si>
  <si>
    <t>Ethn</t>
  </si>
  <si>
    <t>Race</t>
  </si>
  <si>
    <t>Race Description</t>
  </si>
  <si>
    <t>Hispanic or Latino</t>
  </si>
  <si>
    <t>White</t>
  </si>
  <si>
    <t>Black or African American</t>
  </si>
  <si>
    <t>Asian</t>
  </si>
  <si>
    <t>American Indian or Alaskan Native</t>
  </si>
  <si>
    <t>International</t>
  </si>
  <si>
    <t>Native Hawaiian or Other Pacific Islander</t>
  </si>
  <si>
    <t>X</t>
  </si>
  <si>
    <t>Unknown</t>
  </si>
  <si>
    <t>*TOTAL ETHN Hispanic or Latino</t>
  </si>
  <si>
    <t>Not Hispanic or Latino</t>
  </si>
  <si>
    <t>*TOTAL ETHN Not Hispanic or Latino</t>
  </si>
  <si>
    <t>*TOTAL ETHN Unknown</t>
  </si>
  <si>
    <t>SPC589</t>
  </si>
  <si>
    <t>Flex Entry Courses for Term 201440 with Start Date greater than or equal to 20140602</t>
  </si>
  <si>
    <t>EMBA</t>
  </si>
  <si>
    <t>515</t>
  </si>
  <si>
    <t>01W</t>
  </si>
  <si>
    <t>201440</t>
  </si>
  <si>
    <t>40558</t>
  </si>
  <si>
    <t>2014/06/16</t>
  </si>
  <si>
    <t>2014/08/17</t>
  </si>
  <si>
    <t>535</t>
  </si>
  <si>
    <t>40557</t>
  </si>
  <si>
    <t>540</t>
  </si>
  <si>
    <t>40560</t>
  </si>
  <si>
    <t>545</t>
  </si>
  <si>
    <t>40559</t>
  </si>
  <si>
    <t>555</t>
  </si>
  <si>
    <t>40554</t>
  </si>
  <si>
    <t>560</t>
  </si>
  <si>
    <t>40556</t>
  </si>
  <si>
    <t>*TOTAL COB</t>
  </si>
  <si>
    <t>*TOTAL COLLEGE CB</t>
  </si>
  <si>
    <t>505</t>
  </si>
  <si>
    <t>401</t>
  </si>
  <si>
    <t>40430</t>
  </si>
  <si>
    <t>2014/06/23</t>
  </si>
  <si>
    <t>2014/07/07</t>
  </si>
  <si>
    <t>524</t>
  </si>
  <si>
    <t>40431</t>
  </si>
  <si>
    <t>526</t>
  </si>
  <si>
    <t>40433</t>
  </si>
  <si>
    <t>2014/06/05</t>
  </si>
  <si>
    <t>2014/06/20</t>
  </si>
  <si>
    <t>531</t>
  </si>
  <si>
    <t>40432</t>
  </si>
  <si>
    <t>402</t>
  </si>
  <si>
    <t>40434</t>
  </si>
  <si>
    <t>552</t>
  </si>
  <si>
    <t>40435</t>
  </si>
  <si>
    <t>*TOTAL MUS</t>
  </si>
  <si>
    <t>PLS</t>
  </si>
  <si>
    <t>309L</t>
  </si>
  <si>
    <t>01L</t>
  </si>
  <si>
    <t>40423</t>
  </si>
  <si>
    <t>2014/06/13</t>
  </si>
  <si>
    <t>2014/06/27</t>
  </si>
  <si>
    <t>*TOTAL AG</t>
  </si>
  <si>
    <t>351</t>
  </si>
  <si>
    <t>001</t>
  </si>
  <si>
    <t>40528</t>
  </si>
  <si>
    <t>2014/06/18</t>
  </si>
  <si>
    <t>2014/07/03</t>
  </si>
  <si>
    <t>002</t>
  </si>
  <si>
    <t>40529</t>
  </si>
  <si>
    <t>690</t>
  </si>
  <si>
    <t>41E</t>
  </si>
  <si>
    <t>40251</t>
  </si>
  <si>
    <t>2014/08/07</t>
  </si>
  <si>
    <t>RDG</t>
  </si>
  <si>
    <t>650</t>
  </si>
  <si>
    <t>40250</t>
  </si>
  <si>
    <t>*TOTAL EDCI</t>
  </si>
  <si>
    <t>Courses Offered for term 201340 compared to next term 201440</t>
  </si>
  <si>
    <t>ACCT221</t>
  </si>
  <si>
    <t>ACCT440</t>
  </si>
  <si>
    <t>ACCT502</t>
  </si>
  <si>
    <t>ACCT521</t>
  </si>
  <si>
    <t>ACCT538</t>
  </si>
  <si>
    <t>ACCT540</t>
  </si>
  <si>
    <t>ACCT541</t>
  </si>
  <si>
    <t>ACCT551</t>
  </si>
  <si>
    <t>ACCT562</t>
  </si>
  <si>
    <t>ACCT576</t>
  </si>
  <si>
    <t>ACCT595</t>
  </si>
  <si>
    <t>FIN570</t>
  </si>
  <si>
    <t>AEC219</t>
  </si>
  <si>
    <t>BAAS301</t>
  </si>
  <si>
    <t>BAAS306</t>
  </si>
  <si>
    <t>BAAS350</t>
  </si>
  <si>
    <t>BGS401</t>
  </si>
  <si>
    <t>BGS404</t>
  </si>
  <si>
    <t>MIS489</t>
  </si>
  <si>
    <t>MIS502</t>
  </si>
  <si>
    <t>MIS522</t>
  </si>
  <si>
    <t>MIS524</t>
  </si>
  <si>
    <t>EMBA500</t>
  </si>
  <si>
    <t>EMBA510</t>
  </si>
  <si>
    <t>EMBA515</t>
  </si>
  <si>
    <t>EMBA525</t>
  </si>
  <si>
    <t>EMBA530</t>
  </si>
  <si>
    <t>EMBA535</t>
  </si>
  <si>
    <t>EMBA540</t>
  </si>
  <si>
    <t>EMBA545</t>
  </si>
  <si>
    <t>EMBA550</t>
  </si>
  <si>
    <t>EMBA555</t>
  </si>
  <si>
    <t>EMBA560</t>
  </si>
  <si>
    <t>EMBA595</t>
  </si>
  <si>
    <t>*TOTAL SCBCRSE_DEPT_CODE COB</t>
  </si>
  <si>
    <t>MGT439</t>
  </si>
  <si>
    <t>MGT445</t>
  </si>
  <si>
    <t>MGT489</t>
  </si>
  <si>
    <t>MGT527</t>
  </si>
  <si>
    <t>MGT567</t>
  </si>
  <si>
    <t>MGT583</t>
  </si>
  <si>
    <t>MGT591</t>
  </si>
  <si>
    <t>MGT592</t>
  </si>
  <si>
    <t>MKT445</t>
  </si>
  <si>
    <t>MKT467</t>
  </si>
  <si>
    <t>MKT545</t>
  </si>
  <si>
    <t>MKT573</t>
  </si>
  <si>
    <t>ART227</t>
  </si>
  <si>
    <t>ART397</t>
  </si>
  <si>
    <t>ART422</t>
  </si>
  <si>
    <t>ART518</t>
  </si>
  <si>
    <t>ARTS518</t>
  </si>
  <si>
    <t>ARTS543</t>
  </si>
  <si>
    <t>LIBS300</t>
  </si>
  <si>
    <t>LIBS320</t>
  </si>
  <si>
    <t>JOUR380</t>
  </si>
  <si>
    <t>JOUR425</t>
  </si>
  <si>
    <t>RTV1335</t>
  </si>
  <si>
    <t>RTV209</t>
  </si>
  <si>
    <t>RTV320</t>
  </si>
  <si>
    <t>RTV420</t>
  </si>
  <si>
    <t>SPC201</t>
  </si>
  <si>
    <t>THE499</t>
  </si>
  <si>
    <t>THE599</t>
  </si>
  <si>
    <t>HIST497</t>
  </si>
  <si>
    <t>HIST555</t>
  </si>
  <si>
    <t>HIST589</t>
  </si>
  <si>
    <t>HIST597</t>
  </si>
  <si>
    <t>JOUR</t>
  </si>
  <si>
    <t>*TOTAL SCBCRSE_DEPT_CODE JOUR</t>
  </si>
  <si>
    <t>ENG341</t>
  </si>
  <si>
    <t>ENG351</t>
  </si>
  <si>
    <t>ENG491</t>
  </si>
  <si>
    <t>ENG504</t>
  </si>
  <si>
    <t>ENG513</t>
  </si>
  <si>
    <t>ENG563</t>
  </si>
  <si>
    <t>ENG578</t>
  </si>
  <si>
    <t>ENG610</t>
  </si>
  <si>
    <t>ENG697A</t>
  </si>
  <si>
    <t>SPA131</t>
  </si>
  <si>
    <t>SPA231</t>
  </si>
  <si>
    <t>SPA545</t>
  </si>
  <si>
    <t>SPA589</t>
  </si>
  <si>
    <t>SPA595</t>
  </si>
  <si>
    <t>SPA597</t>
  </si>
  <si>
    <t>SPA597A</t>
  </si>
  <si>
    <t>MUS149</t>
  </si>
  <si>
    <t>MUS151</t>
  </si>
  <si>
    <t>MUS351</t>
  </si>
  <si>
    <t>MUS505</t>
  </si>
  <si>
    <t>MUS520</t>
  </si>
  <si>
    <t>MUS524</t>
  </si>
  <si>
    <t>MUS526</t>
  </si>
  <si>
    <t>MUS531</t>
  </si>
  <si>
    <t>MUS551</t>
  </si>
  <si>
    <t>MUS589</t>
  </si>
  <si>
    <t>MUS595</t>
  </si>
  <si>
    <t>PSCI332</t>
  </si>
  <si>
    <t>PSCI347</t>
  </si>
  <si>
    <t>PSCI442</t>
  </si>
  <si>
    <t>PSCI488</t>
  </si>
  <si>
    <t>PSCI505</t>
  </si>
  <si>
    <t>PSCI516</t>
  </si>
  <si>
    <t>PSCI597</t>
  </si>
  <si>
    <t>CJ326</t>
  </si>
  <si>
    <t>CJ390</t>
  </si>
  <si>
    <t>CJ397</t>
  </si>
  <si>
    <t>CJ497</t>
  </si>
  <si>
    <t>CJ531</t>
  </si>
  <si>
    <t>CJ577</t>
  </si>
  <si>
    <t>SOC1301</t>
  </si>
  <si>
    <t>SOC1306</t>
  </si>
  <si>
    <t>SOC331</t>
  </si>
  <si>
    <t>SOC350</t>
  </si>
  <si>
    <t>SOC514</t>
  </si>
  <si>
    <t>SOC516</t>
  </si>
  <si>
    <t>RSP489</t>
  </si>
  <si>
    <t>AFE574</t>
  </si>
  <si>
    <t>AG300</t>
  </si>
  <si>
    <t>AG597</t>
  </si>
  <si>
    <t>ANS413</t>
  </si>
  <si>
    <t>ANS415</t>
  </si>
  <si>
    <t>ANS416</t>
  </si>
  <si>
    <t>ANS497</t>
  </si>
  <si>
    <t>EQSC441</t>
  </si>
  <si>
    <t>EQSC441L</t>
  </si>
  <si>
    <t>PLS115</t>
  </si>
  <si>
    <t>PLS115L</t>
  </si>
  <si>
    <t>PLS309</t>
  </si>
  <si>
    <t>PLS309L</t>
  </si>
  <si>
    <t>PLS420</t>
  </si>
  <si>
    <t>PLS420L</t>
  </si>
  <si>
    <t>BSC1409</t>
  </si>
  <si>
    <t>BSC2401</t>
  </si>
  <si>
    <t>BSC2401L</t>
  </si>
  <si>
    <t>BSC304</t>
  </si>
  <si>
    <t>BSC304L</t>
  </si>
  <si>
    <t>BSC497</t>
  </si>
  <si>
    <t>BSC516</t>
  </si>
  <si>
    <t>BSC530</t>
  </si>
  <si>
    <t>BSC535</t>
  </si>
  <si>
    <t>BSC595</t>
  </si>
  <si>
    <t>ESCI461</t>
  </si>
  <si>
    <t>CHEM101</t>
  </si>
  <si>
    <t>CHEM1411</t>
  </si>
  <si>
    <t>CHEM397</t>
  </si>
  <si>
    <t>CHEM497</t>
  </si>
  <si>
    <t>CHEM541</t>
  </si>
  <si>
    <t>CHEM595</t>
  </si>
  <si>
    <t>CSCI126</t>
  </si>
  <si>
    <t>CSCI151</t>
  </si>
  <si>
    <t>CSCI151L</t>
  </si>
  <si>
    <t>CSCI197</t>
  </si>
  <si>
    <t>CSCI340</t>
  </si>
  <si>
    <t>CSCI405</t>
  </si>
  <si>
    <t>CSCI430</t>
  </si>
  <si>
    <t>CSCI444</t>
  </si>
  <si>
    <t>CSCI489</t>
  </si>
  <si>
    <t>CSCI497</t>
  </si>
  <si>
    <t>CSCI505</t>
  </si>
  <si>
    <t>CSCI515</t>
  </si>
  <si>
    <t>CSCI518</t>
  </si>
  <si>
    <t>CSCI534</t>
  </si>
  <si>
    <t>CSCI540</t>
  </si>
  <si>
    <t>CSCI597</t>
  </si>
  <si>
    <t>CSCI597L</t>
  </si>
  <si>
    <t>SMGT527</t>
  </si>
  <si>
    <t>TMGT511</t>
  </si>
  <si>
    <t>TMGT595</t>
  </si>
  <si>
    <t>TMGT599</t>
  </si>
  <si>
    <t>MATH1324</t>
  </si>
  <si>
    <t>MATH176</t>
  </si>
  <si>
    <t>MATH2413</t>
  </si>
  <si>
    <t>MATH331</t>
  </si>
  <si>
    <t>MATH350</t>
  </si>
  <si>
    <t>MATH497</t>
  </si>
  <si>
    <t>MATH500</t>
  </si>
  <si>
    <t>MATH522</t>
  </si>
  <si>
    <t>MATH536</t>
  </si>
  <si>
    <t>MATH589</t>
  </si>
  <si>
    <t>MTE597</t>
  </si>
  <si>
    <t>ASTR1411</t>
  </si>
  <si>
    <t>PHYS1401</t>
  </si>
  <si>
    <t>PHYS2425</t>
  </si>
  <si>
    <t>PHYS589</t>
  </si>
  <si>
    <t>PHYS597</t>
  </si>
  <si>
    <t>CED497</t>
  </si>
  <si>
    <t>CED610</t>
  </si>
  <si>
    <t>CED611</t>
  </si>
  <si>
    <t>COUN501</t>
  </si>
  <si>
    <t>COUN516</t>
  </si>
  <si>
    <t>COUN522</t>
  </si>
  <si>
    <t>COUN539</t>
  </si>
  <si>
    <t>COUN552</t>
  </si>
  <si>
    <t>COUN560</t>
  </si>
  <si>
    <t>COUN581</t>
  </si>
  <si>
    <t>EDAD698</t>
  </si>
  <si>
    <t>ECE313</t>
  </si>
  <si>
    <t>ECE366</t>
  </si>
  <si>
    <t>ECE535</t>
  </si>
  <si>
    <t>EDCI500</t>
  </si>
  <si>
    <t>EDCI502</t>
  </si>
  <si>
    <t>EDCI506</t>
  </si>
  <si>
    <t>EDCI535</t>
  </si>
  <si>
    <t>EDCI566</t>
  </si>
  <si>
    <t>EDCI658</t>
  </si>
  <si>
    <t>EDCI696</t>
  </si>
  <si>
    <t>ELED545</t>
  </si>
  <si>
    <t>RDG523</t>
  </si>
  <si>
    <t>RDG528</t>
  </si>
  <si>
    <t>RDG650</t>
  </si>
  <si>
    <t>EDAD595</t>
  </si>
  <si>
    <t>EDAD597</t>
  </si>
  <si>
    <t>EDAD601</t>
  </si>
  <si>
    <t>EDAD615</t>
  </si>
  <si>
    <t>EDAD637</t>
  </si>
  <si>
    <t>EDAD639</t>
  </si>
  <si>
    <t>EDAD641</t>
  </si>
  <si>
    <t>EDAD664</t>
  </si>
  <si>
    <t>EDUC510</t>
  </si>
  <si>
    <t>EDUC560</t>
  </si>
  <si>
    <t>ETEC561</t>
  </si>
  <si>
    <t>ETEC589</t>
  </si>
  <si>
    <t>HIED528</t>
  </si>
  <si>
    <t>HIED541</t>
  </si>
  <si>
    <t>HIED542</t>
  </si>
  <si>
    <t>HIED589</t>
  </si>
  <si>
    <t>HIED595</t>
  </si>
  <si>
    <t>HIED617</t>
  </si>
  <si>
    <t>HIED621</t>
  </si>
  <si>
    <t>HIED622</t>
  </si>
  <si>
    <t>HIED637</t>
  </si>
  <si>
    <t>HIED650</t>
  </si>
  <si>
    <t>HIED656</t>
  </si>
  <si>
    <t>HIED658</t>
  </si>
  <si>
    <t>HIED695</t>
  </si>
  <si>
    <t>HIED696</t>
  </si>
  <si>
    <t>HIED710</t>
  </si>
  <si>
    <t>LIS527</t>
  </si>
  <si>
    <t>LIS557</t>
  </si>
  <si>
    <t>TDEV324</t>
  </si>
  <si>
    <t>FRA125</t>
  </si>
  <si>
    <t>HHPH595</t>
  </si>
  <si>
    <t>HHPH660</t>
  </si>
  <si>
    <t>HHPK144</t>
  </si>
  <si>
    <t>HHPK213</t>
  </si>
  <si>
    <t>HHPK250</t>
  </si>
  <si>
    <t>HHPK450</t>
  </si>
  <si>
    <t>HHPK450L</t>
  </si>
  <si>
    <t>HHPK451</t>
  </si>
  <si>
    <t>HHPK497</t>
  </si>
  <si>
    <t>HHPK595</t>
  </si>
  <si>
    <t>HHPS317</t>
  </si>
  <si>
    <t>HHPS520</t>
  </si>
  <si>
    <t>HHPS521</t>
  </si>
  <si>
    <t>NURS3620</t>
  </si>
  <si>
    <t>NURS4650</t>
  </si>
  <si>
    <t>*TOTAL SCBCRSE_DEPT_CODE NURS</t>
  </si>
  <si>
    <t>PSY2315</t>
  </si>
  <si>
    <t>PSY325</t>
  </si>
  <si>
    <t>PSY389</t>
  </si>
  <si>
    <t>PSY414</t>
  </si>
  <si>
    <t>PSY491</t>
  </si>
  <si>
    <t>PSY497</t>
  </si>
  <si>
    <t>PSY503</t>
  </si>
  <si>
    <t>PSY511</t>
  </si>
  <si>
    <t>PSY612</t>
  </si>
  <si>
    <t>PSY622</t>
  </si>
  <si>
    <t>PSY627</t>
  </si>
  <si>
    <t>PSY635</t>
  </si>
  <si>
    <t>PSY671</t>
  </si>
  <si>
    <t>PSY675</t>
  </si>
  <si>
    <t>PSY691</t>
  </si>
  <si>
    <t>SPED518</t>
  </si>
  <si>
    <t>SPED520</t>
  </si>
  <si>
    <t>SWK225</t>
  </si>
  <si>
    <t>SWK361</t>
  </si>
  <si>
    <t>SWK422</t>
  </si>
  <si>
    <t>SWK425</t>
  </si>
  <si>
    <t>SWK497</t>
  </si>
  <si>
    <t>SWK507</t>
  </si>
  <si>
    <t>SWK510</t>
  </si>
  <si>
    <t>SWK554</t>
  </si>
  <si>
    <t>SWK557</t>
  </si>
  <si>
    <t>SWK595</t>
  </si>
  <si>
    <t>SWK597</t>
  </si>
  <si>
    <t>*TOTAL SCBCRSE_DEPT_CODE SWK</t>
  </si>
  <si>
    <t>BSC589</t>
  </si>
  <si>
    <t>MATH518</t>
  </si>
  <si>
    <t>REGR</t>
  </si>
  <si>
    <t>SMIS</t>
  </si>
  <si>
    <t>CZE</t>
  </si>
  <si>
    <t>LON</t>
  </si>
  <si>
    <t>*TOTAL REGR</t>
  </si>
  <si>
    <t>*TOTAL COLLEGE 00</t>
  </si>
  <si>
    <t>SPA</t>
  </si>
  <si>
    <t>00</t>
  </si>
  <si>
    <t>901</t>
  </si>
  <si>
    <t>40688</t>
  </si>
  <si>
    <t>2014/07/19</t>
  </si>
  <si>
    <t>40682</t>
  </si>
  <si>
    <t>2014/06/26</t>
  </si>
  <si>
    <t>2014/07/28</t>
  </si>
  <si>
    <t>903</t>
  </si>
  <si>
    <t>40687</t>
  </si>
  <si>
    <t>JOUR315</t>
  </si>
  <si>
    <t>AMC397</t>
  </si>
  <si>
    <t>HIED653</t>
  </si>
  <si>
    <t>CANCELLED</t>
  </si>
  <si>
    <t>ART495</t>
  </si>
  <si>
    <t>THE589</t>
  </si>
  <si>
    <t>ACCT589</t>
  </si>
  <si>
    <t>BSC489</t>
  </si>
  <si>
    <t xml:space="preserve">DATE: May 23, 2014 PAGE: 1 </t>
  </si>
  <si>
    <t xml:space="preserve">
College</t>
  </si>
  <si>
    <t xml:space="preserve">
Department</t>
  </si>
  <si>
    <t xml:space="preserve">
CRS</t>
  </si>
  <si>
    <t>201340 
Courses
Offered</t>
  </si>
  <si>
    <t>201440 
Courses
Offered</t>
  </si>
  <si>
    <t xml:space="preserve">
Difference
(+/-)</t>
  </si>
  <si>
    <t xml:space="preserve">
201340 
Enrollment</t>
  </si>
  <si>
    <t xml:space="preserve">
201440 
Enrollment</t>
  </si>
  <si>
    <t xml:space="preserve">
Enrollment 
Difference (+/-)</t>
  </si>
  <si>
    <t>THE489</t>
  </si>
  <si>
    <t>HIST489</t>
  </si>
  <si>
    <t xml:space="preserve">Summer I 2014 Local Enrollment through Wednesday, May 28, 2014  </t>
  </si>
  <si>
    <t xml:space="preserve">compared to Summer I 2013 Local Enrollment through Wednesday, May 29, 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</si>
</sst>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.000"/>
    <numFmt numFmtId="165" formatCode="#,###.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12"/>
      <name val="Times New Roman"/>
      <family val="1"/>
    </font>
    <font>
      <b/>
      <sz val="10"/>
      <color indexed="10"/>
      <name val="Times New Roman"/>
      <family val="1"/>
    </font>
    <font>
      <sz val="14"/>
      <name val="Arial"/>
      <family val="2"/>
    </font>
    <font>
      <b/>
      <sz val="10"/>
      <name val="Arial"/>
      <family val="2"/>
    </font>
    <font>
      <b/>
      <i/>
      <u/>
      <sz val="10"/>
      <color indexed="48"/>
      <name val="Times New Roman"/>
      <family val="1"/>
    </font>
    <font>
      <sz val="10"/>
      <color indexed="8"/>
      <name val="Times New Roman"/>
      <family val="1"/>
    </font>
    <font>
      <b/>
      <i/>
      <u/>
      <sz val="10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i/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i/>
      <sz val="10"/>
      <name val="Times New Roman"/>
      <family val="1"/>
    </font>
    <font>
      <sz val="11"/>
      <name val="Calibri"/>
      <family val="2"/>
    </font>
    <font>
      <sz val="10"/>
      <name val="Arial"/>
      <family val="2"/>
    </font>
    <font>
      <sz val="9"/>
      <color indexed="12"/>
      <name val="Times New Roman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b/>
      <sz val="11"/>
      <name val="Times New Roman"/>
      <family val="1"/>
    </font>
    <font>
      <b/>
      <sz val="10"/>
      <color rgb="FF0000FF"/>
      <name val="Times New Roman"/>
      <family val="1"/>
    </font>
    <font>
      <b/>
      <sz val="10"/>
      <name val="Calibri"/>
      <family val="2"/>
    </font>
    <font>
      <b/>
      <i/>
      <u/>
      <sz val="10"/>
      <color rgb="FF3366FF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14"/>
      <color rgb="FF000000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2D2D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19" fillId="0" borderId="0" applyNumberFormat="0" applyFill="0" applyBorder="0" applyAlignment="0" applyProtection="0"/>
    <xf numFmtId="0" fontId="20" fillId="0" borderId="22" applyNumberFormat="0" applyFill="0" applyAlignment="0" applyProtection="0"/>
    <xf numFmtId="0" fontId="21" fillId="0" borderId="23" applyNumberFormat="0" applyFill="0" applyAlignment="0" applyProtection="0"/>
    <xf numFmtId="0" fontId="22" fillId="0" borderId="24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25" applyNumberFormat="0" applyAlignment="0" applyProtection="0"/>
    <xf numFmtId="0" fontId="27" fillId="10" borderId="26" applyNumberFormat="0" applyAlignment="0" applyProtection="0"/>
    <xf numFmtId="0" fontId="28" fillId="10" borderId="25" applyNumberFormat="0" applyAlignment="0" applyProtection="0"/>
    <xf numFmtId="0" fontId="29" fillId="0" borderId="27" applyNumberFormat="0" applyFill="0" applyAlignment="0" applyProtection="0"/>
    <xf numFmtId="0" fontId="30" fillId="11" borderId="28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30" applyNumberFormat="0" applyFill="0" applyAlignment="0" applyProtection="0"/>
    <xf numFmtId="0" fontId="34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34" fillId="36" borderId="0" applyNumberFormat="0" applyBorder="0" applyAlignment="0" applyProtection="0"/>
    <xf numFmtId="0" fontId="2" fillId="12" borderId="29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" fillId="12" borderId="29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275">
    <xf numFmtId="0" fontId="0" fillId="0" borderId="0" xfId="0"/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3" fillId="2" borderId="4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 applyProtection="1">
      <alignment horizontal="right"/>
      <protection locked="0"/>
    </xf>
    <xf numFmtId="10" fontId="4" fillId="0" borderId="1" xfId="0" applyNumberFormat="1" applyFont="1" applyFill="1" applyBorder="1"/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/>
    <xf numFmtId="10" fontId="3" fillId="0" borderId="1" xfId="0" applyNumberFormat="1" applyFont="1" applyFill="1" applyBorder="1"/>
    <xf numFmtId="0" fontId="3" fillId="0" borderId="5" xfId="0" applyFont="1" applyFill="1" applyBorder="1" applyAlignment="1">
      <alignment horizontal="right"/>
    </xf>
    <xf numFmtId="0" fontId="4" fillId="0" borderId="1" xfId="0" applyNumberFormat="1" applyFont="1" applyFill="1" applyBorder="1"/>
    <xf numFmtId="0" fontId="4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0" fontId="4" fillId="0" borderId="4" xfId="0" applyNumberFormat="1" applyFont="1" applyFill="1" applyBorder="1" applyAlignment="1" applyProtection="1">
      <alignment horizontal="right"/>
      <protection locked="0"/>
    </xf>
    <xf numFmtId="0" fontId="4" fillId="0" borderId="3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1" fontId="4" fillId="0" borderId="1" xfId="0" applyNumberFormat="1" applyFont="1" applyFill="1" applyBorder="1"/>
    <xf numFmtId="1" fontId="4" fillId="0" borderId="4" xfId="0" applyNumberFormat="1" applyFont="1" applyFill="1" applyBorder="1"/>
    <xf numFmtId="0" fontId="3" fillId="0" borderId="4" xfId="0" applyFont="1" applyFill="1" applyBorder="1" applyAlignment="1">
      <alignment horizontal="center"/>
    </xf>
    <xf numFmtId="0" fontId="0" fillId="0" borderId="1" xfId="0" applyFill="1" applyBorder="1" applyAlignment="1">
      <alignment horizontal="centerContinuous"/>
    </xf>
    <xf numFmtId="0" fontId="8" fillId="0" borderId="1" xfId="0" applyFont="1" applyBorder="1"/>
    <xf numFmtId="0" fontId="8" fillId="0" borderId="1" xfId="0" applyNumberFormat="1" applyFont="1" applyBorder="1"/>
    <xf numFmtId="0" fontId="8" fillId="0" borderId="1" xfId="0" applyFont="1" applyFill="1" applyBorder="1"/>
    <xf numFmtId="16" fontId="0" fillId="0" borderId="1" xfId="0" applyNumberFormat="1" applyBorder="1"/>
    <xf numFmtId="0" fontId="0" fillId="0" borderId="1" xfId="0" applyBorder="1"/>
    <xf numFmtId="0" fontId="0" fillId="0" borderId="1" xfId="0" applyFill="1" applyBorder="1"/>
    <xf numFmtId="16" fontId="0" fillId="0" borderId="1" xfId="0" applyNumberFormat="1" applyFill="1" applyBorder="1"/>
    <xf numFmtId="16" fontId="0" fillId="0" borderId="1" xfId="0" applyNumberFormat="1" applyBorder="1" applyAlignment="1">
      <alignment horizontal="right"/>
    </xf>
    <xf numFmtId="0" fontId="6" fillId="2" borderId="1" xfId="0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wrapText="1"/>
    </xf>
    <xf numFmtId="1" fontId="10" fillId="0" borderId="1" xfId="0" applyNumberFormat="1" applyFont="1" applyFill="1" applyBorder="1" applyAlignment="1">
      <alignment horizontal="right" wrapText="1"/>
    </xf>
    <xf numFmtId="1" fontId="10" fillId="0" borderId="1" xfId="0" applyNumberFormat="1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10" fontId="10" fillId="0" borderId="1" xfId="0" applyNumberFormat="1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>
      <alignment wrapText="1"/>
    </xf>
    <xf numFmtId="1" fontId="12" fillId="0" borderId="1" xfId="0" applyNumberFormat="1" applyFont="1" applyFill="1" applyBorder="1" applyAlignment="1">
      <alignment horizontal="right"/>
    </xf>
    <xf numFmtId="1" fontId="12" fillId="0" borderId="1" xfId="0" applyNumberFormat="1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10" fontId="12" fillId="0" borderId="1" xfId="0" applyNumberFormat="1" applyFont="1" applyBorder="1" applyAlignment="1">
      <alignment wrapText="1"/>
    </xf>
    <xf numFmtId="1" fontId="12" fillId="0" borderId="1" xfId="0" applyNumberFormat="1" applyFont="1" applyFill="1" applyBorder="1"/>
    <xf numFmtId="0" fontId="6" fillId="2" borderId="5" xfId="0" applyFont="1" applyFill="1" applyBorder="1" applyAlignment="1">
      <alignment horizontal="center" wrapText="1"/>
    </xf>
    <xf numFmtId="0" fontId="4" fillId="0" borderId="7" xfId="0" applyFont="1" applyBorder="1"/>
    <xf numFmtId="0" fontId="11" fillId="0" borderId="7" xfId="0" applyFont="1" applyBorder="1"/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10" fontId="13" fillId="0" borderId="1" xfId="0" applyNumberFormat="1" applyFont="1" applyBorder="1" applyAlignment="1">
      <alignment wrapText="1"/>
    </xf>
    <xf numFmtId="1" fontId="11" fillId="0" borderId="1" xfId="0" applyNumberFormat="1" applyFont="1" applyFill="1" applyBorder="1" applyAlignment="1">
      <alignment horizontal="right"/>
    </xf>
    <xf numFmtId="0" fontId="12" fillId="0" borderId="1" xfId="0" applyFont="1" applyBorder="1"/>
    <xf numFmtId="1" fontId="4" fillId="0" borderId="1" xfId="0" applyNumberFormat="1" applyFont="1" applyBorder="1"/>
    <xf numFmtId="0" fontId="6" fillId="0" borderId="1" xfId="0" applyFont="1" applyBorder="1" applyAlignment="1">
      <alignment wrapText="1"/>
    </xf>
    <xf numFmtId="10" fontId="6" fillId="0" borderId="1" xfId="0" applyNumberFormat="1" applyFont="1" applyBorder="1" applyAlignment="1">
      <alignment wrapText="1"/>
    </xf>
    <xf numFmtId="0" fontId="11" fillId="0" borderId="6" xfId="0" applyFont="1" applyBorder="1"/>
    <xf numFmtId="0" fontId="8" fillId="0" borderId="0" xfId="0" applyFont="1"/>
    <xf numFmtId="0" fontId="3" fillId="0" borderId="4" xfId="0" applyFont="1" applyBorder="1"/>
    <xf numFmtId="0" fontId="5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" fontId="6" fillId="2" borderId="4" xfId="0" applyNumberFormat="1" applyFont="1" applyFill="1" applyBorder="1" applyAlignment="1">
      <alignment horizontal="center"/>
    </xf>
    <xf numFmtId="0" fontId="3" fillId="0" borderId="5" xfId="0" applyFont="1" applyBorder="1"/>
    <xf numFmtId="0" fontId="3" fillId="0" borderId="5" xfId="0" applyFont="1" applyFill="1" applyBorder="1"/>
    <xf numFmtId="10" fontId="3" fillId="0" borderId="5" xfId="0" applyNumberFormat="1" applyFont="1" applyFill="1" applyBorder="1"/>
    <xf numFmtId="0" fontId="5" fillId="2" borderId="4" xfId="0" applyFont="1" applyFill="1" applyBorder="1" applyAlignment="1">
      <alignment horizontal="center"/>
    </xf>
    <xf numFmtId="0" fontId="3" fillId="0" borderId="5" xfId="0" applyNumberFormat="1" applyFont="1" applyFill="1" applyBorder="1"/>
    <xf numFmtId="0" fontId="3" fillId="0" borderId="5" xfId="0" applyNumberFormat="1" applyFont="1" applyFill="1" applyBorder="1" applyAlignment="1">
      <alignment horizontal="center"/>
    </xf>
    <xf numFmtId="0" fontId="3" fillId="0" borderId="11" xfId="0" applyFont="1" applyBorder="1" applyProtection="1">
      <protection locked="0"/>
    </xf>
    <xf numFmtId="0" fontId="3" fillId="0" borderId="12" xfId="0" applyFont="1" applyFill="1" applyBorder="1"/>
    <xf numFmtId="0" fontId="3" fillId="0" borderId="11" xfId="0" applyFont="1" applyFill="1" applyBorder="1"/>
    <xf numFmtId="0" fontId="4" fillId="0" borderId="0" xfId="0" applyFont="1" applyBorder="1"/>
    <xf numFmtId="0" fontId="4" fillId="0" borderId="0" xfId="0" applyFont="1" applyBorder="1" applyProtection="1">
      <protection locked="0"/>
    </xf>
    <xf numFmtId="0" fontId="4" fillId="0" borderId="0" xfId="0" applyFont="1" applyBorder="1" applyAlignment="1">
      <alignment horizontal="center"/>
    </xf>
    <xf numFmtId="0" fontId="4" fillId="0" borderId="4" xfId="0" applyFont="1" applyFill="1" applyBorder="1" applyAlignment="1" applyProtection="1">
      <alignment horizontal="right"/>
      <protection locked="0"/>
    </xf>
    <xf numFmtId="0" fontId="4" fillId="0" borderId="10" xfId="0" applyFont="1" applyFill="1" applyBorder="1"/>
    <xf numFmtId="0" fontId="4" fillId="0" borderId="4" xfId="0" applyFont="1" applyFill="1" applyBorder="1"/>
    <xf numFmtId="0" fontId="4" fillId="0" borderId="12" xfId="0" applyFont="1" applyFill="1" applyBorder="1"/>
    <xf numFmtId="0" fontId="3" fillId="0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3" xfId="0" applyFont="1" applyFill="1" applyBorder="1" applyAlignment="1" applyProtection="1">
      <alignment horizontal="center"/>
      <protection locked="0"/>
    </xf>
    <xf numFmtId="1" fontId="6" fillId="2" borderId="13" xfId="0" applyNumberFormat="1" applyFont="1" applyFill="1" applyBorder="1" applyAlignment="1">
      <alignment horizontal="center"/>
    </xf>
    <xf numFmtId="0" fontId="0" fillId="3" borderId="0" xfId="0" applyFill="1"/>
    <xf numFmtId="16" fontId="0" fillId="3" borderId="1" xfId="0" applyNumberFormat="1" applyFill="1" applyBorder="1"/>
    <xf numFmtId="0" fontId="0" fillId="3" borderId="1" xfId="0" applyFill="1" applyBorder="1"/>
    <xf numFmtId="0" fontId="4" fillId="0" borderId="1" xfId="0" applyFont="1" applyBorder="1" applyProtection="1">
      <protection locked="0"/>
    </xf>
    <xf numFmtId="0" fontId="4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Continuous"/>
    </xf>
    <xf numFmtId="0" fontId="0" fillId="0" borderId="0" xfId="0" applyFill="1"/>
    <xf numFmtId="1" fontId="14" fillId="2" borderId="4" xfId="0" applyNumberFormat="1" applyFont="1" applyFill="1" applyBorder="1" applyAlignment="1">
      <alignment horizontal="center"/>
    </xf>
    <xf numFmtId="0" fontId="3" fillId="0" borderId="15" xfId="0" applyFont="1" applyFill="1" applyBorder="1"/>
    <xf numFmtId="0" fontId="3" fillId="0" borderId="4" xfId="0" applyFont="1" applyFill="1" applyBorder="1"/>
    <xf numFmtId="0" fontId="3" fillId="0" borderId="15" xfId="0" applyFont="1" applyFill="1" applyBorder="1" applyAlignment="1" applyProtection="1">
      <alignment horizontal="right"/>
    </xf>
    <xf numFmtId="10" fontId="4" fillId="0" borderId="1" xfId="0" applyNumberFormat="1" applyFont="1" applyFill="1" applyBorder="1" applyAlignment="1" applyProtection="1">
      <alignment horizontal="right"/>
    </xf>
    <xf numFmtId="10" fontId="3" fillId="0" borderId="12" xfId="0" applyNumberFormat="1" applyFont="1" applyFill="1" applyBorder="1" applyAlignment="1" applyProtection="1">
      <alignment horizontal="right"/>
    </xf>
    <xf numFmtId="0" fontId="4" fillId="0" borderId="5" xfId="0" applyFont="1" applyBorder="1" applyProtection="1">
      <protection locked="0"/>
    </xf>
    <xf numFmtId="0" fontId="4" fillId="0" borderId="4" xfId="0" applyFont="1" applyBorder="1"/>
    <xf numFmtId="0" fontId="4" fillId="0" borderId="4" xfId="0" applyFont="1" applyBorder="1" applyProtection="1">
      <protection locked="0"/>
    </xf>
    <xf numFmtId="0" fontId="4" fillId="0" borderId="4" xfId="0" applyFont="1" applyBorder="1" applyAlignment="1">
      <alignment horizontal="center"/>
    </xf>
    <xf numFmtId="0" fontId="3" fillId="0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right"/>
    </xf>
    <xf numFmtId="10" fontId="3" fillId="0" borderId="15" xfId="0" applyNumberFormat="1" applyFont="1" applyFill="1" applyBorder="1" applyAlignment="1" applyProtection="1">
      <alignment horizontal="right"/>
    </xf>
    <xf numFmtId="0" fontId="3" fillId="0" borderId="16" xfId="0" applyFont="1" applyFill="1" applyBorder="1" applyAlignment="1">
      <alignment horizontal="right"/>
    </xf>
    <xf numFmtId="0" fontId="3" fillId="0" borderId="15" xfId="0" applyNumberFormat="1" applyFont="1" applyFill="1" applyBorder="1" applyAlignment="1" applyProtection="1">
      <alignment horizontal="right"/>
    </xf>
    <xf numFmtId="0" fontId="4" fillId="0" borderId="1" xfId="0" applyFont="1" applyFill="1" applyBorder="1" applyProtection="1">
      <protection locked="0"/>
    </xf>
    <xf numFmtId="0" fontId="0" fillId="0" borderId="0" xfId="0" applyFill="1" applyBorder="1" applyAlignment="1"/>
    <xf numFmtId="0" fontId="0" fillId="0" borderId="0" xfId="0" applyBorder="1"/>
    <xf numFmtId="0" fontId="4" fillId="0" borderId="6" xfId="0" applyFont="1" applyBorder="1" applyProtection="1">
      <protection locked="0"/>
    </xf>
    <xf numFmtId="1" fontId="10" fillId="0" borderId="1" xfId="0" applyNumberFormat="1" applyFont="1" applyBorder="1" applyAlignment="1">
      <alignment wrapText="1"/>
    </xf>
    <xf numFmtId="0" fontId="16" fillId="0" borderId="0" xfId="0" applyFont="1"/>
    <xf numFmtId="0" fontId="0" fillId="0" borderId="17" xfId="0" applyFill="1" applyBorder="1" applyAlignment="1"/>
    <xf numFmtId="0" fontId="0" fillId="4" borderId="0" xfId="0" applyFill="1" applyAlignment="1"/>
    <xf numFmtId="0" fontId="0" fillId="4" borderId="0" xfId="0" applyFill="1"/>
    <xf numFmtId="0" fontId="4" fillId="0" borderId="1" xfId="0" applyFont="1" applyBorder="1"/>
    <xf numFmtId="0" fontId="3" fillId="0" borderId="3" xfId="0" applyFont="1" applyFill="1" applyBorder="1" applyAlignment="1" applyProtection="1">
      <alignment horizontal="left"/>
      <protection locked="0"/>
    </xf>
    <xf numFmtId="0" fontId="4" fillId="0" borderId="2" xfId="0" applyFont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/>
    <xf numFmtId="0" fontId="3" fillId="0" borderId="15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center"/>
    </xf>
    <xf numFmtId="10" fontId="4" fillId="0" borderId="1" xfId="0" applyNumberFormat="1" applyFont="1" applyFill="1" applyBorder="1" applyAlignment="1" applyProtection="1">
      <alignment horizontal="right"/>
    </xf>
    <xf numFmtId="10" fontId="3" fillId="0" borderId="15" xfId="0" applyNumberFormat="1" applyFont="1" applyFill="1" applyBorder="1" applyAlignment="1" applyProtection="1">
      <alignment horizontal="right"/>
    </xf>
    <xf numFmtId="0" fontId="3" fillId="0" borderId="13" xfId="0" applyFont="1" applyFill="1" applyBorder="1" applyAlignment="1">
      <alignment horizontal="right"/>
    </xf>
    <xf numFmtId="0" fontId="4" fillId="0" borderId="4" xfId="0" applyFont="1" applyFill="1" applyBorder="1"/>
    <xf numFmtId="1" fontId="4" fillId="0" borderId="4" xfId="0" applyNumberFormat="1" applyFont="1" applyFill="1" applyBorder="1"/>
    <xf numFmtId="0" fontId="3" fillId="0" borderId="14" xfId="0" applyFont="1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0" fontId="4" fillId="0" borderId="4" xfId="0" applyFont="1" applyFill="1" applyBorder="1" applyAlignment="1" applyProtection="1">
      <alignment horizontal="right"/>
      <protection locked="0"/>
    </xf>
    <xf numFmtId="0" fontId="4" fillId="0" borderId="10" xfId="0" applyFont="1" applyFill="1" applyBorder="1"/>
    <xf numFmtId="0" fontId="4" fillId="0" borderId="12" xfId="0" applyFont="1" applyFill="1" applyBorder="1"/>
    <xf numFmtId="0" fontId="3" fillId="0" borderId="13" xfId="0" applyFont="1" applyFill="1" applyBorder="1" applyAlignment="1" applyProtection="1">
      <alignment horizontal="right"/>
    </xf>
    <xf numFmtId="0" fontId="0" fillId="0" borderId="0" xfId="0"/>
    <xf numFmtId="0" fontId="4" fillId="0" borderId="1" xfId="0" applyFont="1" applyBorder="1"/>
    <xf numFmtId="1" fontId="4" fillId="0" borderId="1" xfId="0" applyNumberFormat="1" applyFont="1" applyBorder="1"/>
    <xf numFmtId="0" fontId="6" fillId="2" borderId="1" xfId="0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10" fillId="0" borderId="1" xfId="0" applyFont="1" applyBorder="1" applyAlignment="1">
      <alignment wrapText="1"/>
    </xf>
    <xf numFmtId="1" fontId="10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1" fontId="10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wrapText="1"/>
    </xf>
    <xf numFmtId="1" fontId="12" fillId="0" borderId="1" xfId="0" applyNumberFormat="1" applyFont="1" applyBorder="1" applyAlignment="1">
      <alignment horizontal="right"/>
    </xf>
    <xf numFmtId="1" fontId="12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wrapText="1"/>
    </xf>
    <xf numFmtId="1" fontId="12" fillId="0" borderId="1" xfId="0" applyNumberFormat="1" applyFont="1" applyBorder="1"/>
    <xf numFmtId="0" fontId="6" fillId="2" borderId="7" xfId="0" applyFont="1" applyFill="1" applyBorder="1" applyAlignment="1">
      <alignment horizontal="center" wrapText="1"/>
    </xf>
    <xf numFmtId="0" fontId="4" fillId="0" borderId="7" xfId="0" applyFont="1" applyBorder="1"/>
    <xf numFmtId="0" fontId="11" fillId="0" borderId="7" xfId="0" applyFont="1" applyBorder="1"/>
    <xf numFmtId="10" fontId="10" fillId="0" borderId="1" xfId="0" applyNumberFormat="1" applyFont="1" applyBorder="1" applyAlignment="1">
      <alignment wrapText="1"/>
    </xf>
    <xf numFmtId="10" fontId="12" fillId="0" borderId="1" xfId="0" applyNumberFormat="1" applyFont="1" applyBorder="1" applyAlignment="1">
      <alignment wrapText="1"/>
    </xf>
    <xf numFmtId="0" fontId="18" fillId="0" borderId="7" xfId="0" applyFont="1" applyBorder="1"/>
    <xf numFmtId="0" fontId="6" fillId="2" borderId="8" xfId="0" applyFont="1" applyFill="1" applyBorder="1" applyAlignment="1">
      <alignment horizontal="center" wrapText="1"/>
    </xf>
    <xf numFmtId="10" fontId="10" fillId="0" borderId="8" xfId="0" applyNumberFormat="1" applyFont="1" applyBorder="1" applyAlignment="1">
      <alignment wrapText="1"/>
    </xf>
    <xf numFmtId="10" fontId="12" fillId="0" borderId="8" xfId="0" applyNumberFormat="1" applyFont="1" applyBorder="1" applyAlignment="1">
      <alignment wrapText="1"/>
    </xf>
    <xf numFmtId="1" fontId="12" fillId="0" borderId="1" xfId="0" applyNumberFormat="1" applyFont="1" applyFill="1" applyBorder="1" applyAlignment="1">
      <alignment horizontal="right"/>
    </xf>
    <xf numFmtId="1" fontId="14" fillId="0" borderId="1" xfId="0" applyNumberFormat="1" applyFont="1" applyBorder="1" applyAlignment="1">
      <alignment wrapText="1"/>
    </xf>
    <xf numFmtId="10" fontId="14" fillId="0" borderId="1" xfId="0" applyNumberFormat="1" applyFont="1" applyBorder="1" applyAlignment="1">
      <alignment wrapText="1"/>
    </xf>
    <xf numFmtId="0" fontId="0" fillId="5" borderId="0" xfId="0" applyFill="1"/>
    <xf numFmtId="0" fontId="6" fillId="0" borderId="21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1" fontId="6" fillId="0" borderId="5" xfId="0" applyNumberFormat="1" applyFont="1" applyFill="1" applyBorder="1" applyAlignment="1">
      <alignment horizontal="center" wrapText="1"/>
    </xf>
    <xf numFmtId="1" fontId="5" fillId="0" borderId="5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1" fontId="6" fillId="0" borderId="1" xfId="0" applyNumberFormat="1" applyFont="1" applyFill="1" applyBorder="1" applyAlignment="1">
      <alignment horizontal="center" wrapText="1"/>
    </xf>
    <xf numFmtId="1" fontId="5" fillId="0" borderId="1" xfId="0" applyNumberFormat="1" applyFont="1" applyFill="1" applyBorder="1" applyAlignment="1">
      <alignment horizontal="center" wrapText="1"/>
    </xf>
    <xf numFmtId="0" fontId="37" fillId="0" borderId="0" xfId="0" applyFont="1"/>
    <xf numFmtId="0" fontId="17" fillId="0" borderId="1" xfId="0" applyFont="1" applyFill="1" applyBorder="1"/>
    <xf numFmtId="0" fontId="17" fillId="0" borderId="1" xfId="0" applyFont="1" applyBorder="1"/>
    <xf numFmtId="0" fontId="17" fillId="3" borderId="1" xfId="0" applyFont="1" applyFill="1" applyBorder="1"/>
    <xf numFmtId="0" fontId="17" fillId="0" borderId="0" xfId="0" applyFont="1"/>
    <xf numFmtId="1" fontId="38" fillId="2" borderId="5" xfId="0" applyNumberFormat="1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7" fillId="0" borderId="0" xfId="0" applyFont="1" applyAlignment="1"/>
    <xf numFmtId="0" fontId="8" fillId="0" borderId="0" xfId="0" applyFont="1" applyAlignment="1"/>
    <xf numFmtId="0" fontId="0" fillId="0" borderId="0" xfId="0" applyAlignment="1">
      <alignment horizontal="center"/>
    </xf>
    <xf numFmtId="0" fontId="39" fillId="0" borderId="0" xfId="0" applyFont="1"/>
    <xf numFmtId="0" fontId="8" fillId="0" borderId="0" xfId="0" applyFont="1" applyBorder="1" applyAlignment="1">
      <alignment horizontal="center"/>
    </xf>
    <xf numFmtId="0" fontId="0" fillId="0" borderId="0" xfId="0" applyFill="1" applyBorder="1"/>
    <xf numFmtId="0" fontId="0" fillId="0" borderId="31" xfId="0" applyFill="1" applyBorder="1" applyAlignment="1">
      <alignment horizontal="center"/>
    </xf>
    <xf numFmtId="0" fontId="40" fillId="0" borderId="1" xfId="0" applyFont="1" applyBorder="1" applyAlignment="1">
      <alignment wrapText="1"/>
    </xf>
    <xf numFmtId="1" fontId="15" fillId="0" borderId="1" xfId="0" applyNumberFormat="1" applyFont="1" applyFill="1" applyBorder="1" applyAlignment="1">
      <alignment wrapText="1"/>
    </xf>
    <xf numFmtId="1" fontId="15" fillId="0" borderId="1" xfId="0" applyNumberFormat="1" applyFont="1" applyFill="1" applyBorder="1" applyAlignment="1">
      <alignment horizontal="right"/>
    </xf>
    <xf numFmtId="1" fontId="15" fillId="0" borderId="1" xfId="0" applyNumberFormat="1" applyFont="1" applyBorder="1" applyAlignment="1">
      <alignment wrapText="1"/>
    </xf>
    <xf numFmtId="1" fontId="13" fillId="0" borderId="1" xfId="0" applyNumberFormat="1" applyFont="1" applyFill="1" applyBorder="1" applyAlignment="1">
      <alignment horizontal="right"/>
    </xf>
    <xf numFmtId="10" fontId="15" fillId="0" borderId="1" xfId="0" applyNumberFormat="1" applyFont="1" applyBorder="1" applyAlignment="1">
      <alignment wrapText="1"/>
    </xf>
    <xf numFmtId="1" fontId="14" fillId="2" borderId="5" xfId="0" applyNumberFormat="1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 wrapText="1"/>
    </xf>
    <xf numFmtId="1" fontId="14" fillId="2" borderId="1" xfId="0" applyNumberFormat="1" applyFont="1" applyFill="1" applyBorder="1" applyAlignment="1">
      <alignment horizontal="center"/>
    </xf>
    <xf numFmtId="0" fontId="0" fillId="38" borderId="1" xfId="0" applyFill="1" applyBorder="1"/>
    <xf numFmtId="0" fontId="0" fillId="39" borderId="1" xfId="0" applyFill="1" applyBorder="1"/>
    <xf numFmtId="0" fontId="43" fillId="0" borderId="32" xfId="0" applyFont="1" applyBorder="1" applyAlignment="1">
      <alignment wrapText="1"/>
    </xf>
    <xf numFmtId="0" fontId="42" fillId="0" borderId="4" xfId="0" applyFont="1" applyBorder="1" applyAlignment="1">
      <alignment wrapText="1"/>
    </xf>
    <xf numFmtId="165" fontId="42" fillId="0" borderId="4" xfId="0" applyNumberFormat="1" applyFont="1" applyBorder="1" applyAlignment="1">
      <alignment horizontal="right" wrapText="1"/>
    </xf>
    <xf numFmtId="0" fontId="42" fillId="0" borderId="1" xfId="0" applyFont="1" applyBorder="1" applyAlignment="1">
      <alignment wrapText="1"/>
    </xf>
    <xf numFmtId="165" fontId="42" fillId="0" borderId="1" xfId="0" applyNumberFormat="1" applyFont="1" applyBorder="1" applyAlignment="1">
      <alignment horizontal="right" wrapText="1"/>
    </xf>
    <xf numFmtId="0" fontId="43" fillId="0" borderId="1" xfId="0" applyFont="1" applyBorder="1"/>
    <xf numFmtId="165" fontId="43" fillId="0" borderId="1" xfId="0" applyNumberFormat="1" applyFont="1" applyBorder="1" applyAlignment="1">
      <alignment horizontal="right"/>
    </xf>
    <xf numFmtId="0" fontId="44" fillId="0" borderId="0" xfId="0" applyFont="1"/>
    <xf numFmtId="0" fontId="42" fillId="0" borderId="4" xfId="0" applyFont="1" applyBorder="1" applyAlignment="1">
      <alignment horizontal="right" wrapText="1"/>
    </xf>
    <xf numFmtId="0" fontId="42" fillId="0" borderId="1" xfId="0" applyFont="1" applyBorder="1" applyAlignment="1">
      <alignment horizontal="right" wrapText="1"/>
    </xf>
    <xf numFmtId="0" fontId="43" fillId="0" borderId="1" xfId="0" applyFont="1" applyBorder="1" applyAlignment="1">
      <alignment horizontal="right"/>
    </xf>
    <xf numFmtId="0" fontId="42" fillId="0" borderId="1" xfId="0" applyFont="1" applyBorder="1" applyAlignment="1">
      <alignment horizontal="right"/>
    </xf>
    <xf numFmtId="0" fontId="43" fillId="0" borderId="33" xfId="0" applyFont="1" applyBorder="1" applyAlignment="1">
      <alignment wrapText="1"/>
    </xf>
    <xf numFmtId="0" fontId="43" fillId="0" borderId="33" xfId="0" applyFont="1" applyBorder="1" applyAlignment="1">
      <alignment horizontal="right" wrapText="1"/>
    </xf>
    <xf numFmtId="0" fontId="42" fillId="0" borderId="2" xfId="0" applyFont="1" applyBorder="1" applyAlignment="1">
      <alignment wrapText="1"/>
    </xf>
    <xf numFmtId="2" fontId="42" fillId="0" borderId="1" xfId="0" applyNumberFormat="1" applyFont="1" applyBorder="1" applyAlignment="1">
      <alignment horizontal="right" wrapText="1"/>
    </xf>
    <xf numFmtId="0" fontId="6" fillId="39" borderId="1" xfId="0" applyFont="1" applyFill="1" applyBorder="1" applyAlignment="1">
      <alignment horizontal="center" wrapText="1"/>
    </xf>
    <xf numFmtId="1" fontId="5" fillId="39" borderId="1" xfId="0" applyNumberFormat="1" applyFont="1" applyFill="1" applyBorder="1" applyAlignment="1">
      <alignment horizontal="center" wrapText="1"/>
    </xf>
    <xf numFmtId="0" fontId="6" fillId="39" borderId="1" xfId="0" applyFont="1" applyFill="1" applyBorder="1" applyAlignment="1">
      <alignment horizontal="center"/>
    </xf>
    <xf numFmtId="0" fontId="0" fillId="39" borderId="0" xfId="0" applyFill="1"/>
    <xf numFmtId="0" fontId="46" fillId="0" borderId="0" xfId="0" applyFont="1" applyAlignment="1">
      <alignment horizontal="right" wrapText="1"/>
    </xf>
    <xf numFmtId="0" fontId="46" fillId="0" borderId="0" xfId="0" applyFont="1"/>
    <xf numFmtId="0" fontId="46" fillId="0" borderId="0" xfId="0" applyFont="1" applyAlignment="1">
      <alignment horizontal="right"/>
    </xf>
    <xf numFmtId="0" fontId="0" fillId="0" borderId="35" xfId="0" applyBorder="1"/>
    <xf numFmtId="0" fontId="0" fillId="0" borderId="36" xfId="0" applyBorder="1"/>
    <xf numFmtId="0" fontId="0" fillId="0" borderId="37" xfId="0" applyBorder="1" applyAlignment="1">
      <alignment wrapText="1"/>
    </xf>
    <xf numFmtId="0" fontId="0" fillId="0" borderId="37" xfId="0" applyBorder="1" applyAlignment="1">
      <alignment horizontal="right"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46" fillId="0" borderId="0" xfId="0" applyFont="1" applyAlignment="1">
      <alignment wrapText="1"/>
    </xf>
    <xf numFmtId="0" fontId="47" fillId="0" borderId="0" xfId="0" applyFont="1"/>
    <xf numFmtId="0" fontId="49" fillId="0" borderId="0" xfId="0" applyFont="1" applyAlignment="1">
      <alignment wrapText="1"/>
    </xf>
    <xf numFmtId="0" fontId="49" fillId="0" borderId="0" xfId="0" applyFont="1" applyAlignment="1">
      <alignment horizontal="right" wrapText="1"/>
    </xf>
    <xf numFmtId="0" fontId="50" fillId="0" borderId="0" xfId="0" applyFont="1" applyAlignment="1">
      <alignment wrapText="1"/>
    </xf>
    <xf numFmtId="0" fontId="50" fillId="0" borderId="0" xfId="0" applyFont="1" applyAlignment="1">
      <alignment horizontal="right" wrapText="1"/>
    </xf>
    <xf numFmtId="164" fontId="50" fillId="0" borderId="0" xfId="0" applyNumberFormat="1" applyFont="1" applyAlignment="1">
      <alignment horizontal="right" wrapText="1"/>
    </xf>
    <xf numFmtId="0" fontId="50" fillId="37" borderId="0" xfId="0" applyFont="1" applyFill="1"/>
    <xf numFmtId="0" fontId="50" fillId="37" borderId="0" xfId="0" applyFont="1" applyFill="1" applyAlignment="1">
      <alignment wrapText="1"/>
    </xf>
    <xf numFmtId="0" fontId="50" fillId="37" borderId="0" xfId="0" applyFont="1" applyFill="1" applyAlignment="1">
      <alignment horizontal="right"/>
    </xf>
    <xf numFmtId="164" fontId="50" fillId="37" borderId="0" xfId="0" applyNumberFormat="1" applyFont="1" applyFill="1" applyAlignment="1">
      <alignment horizontal="right"/>
    </xf>
    <xf numFmtId="0" fontId="49" fillId="37" borderId="0" xfId="0" applyFont="1" applyFill="1"/>
    <xf numFmtId="0" fontId="49" fillId="37" borderId="0" xfId="0" applyFont="1" applyFill="1" applyAlignment="1">
      <alignment wrapText="1"/>
    </xf>
    <xf numFmtId="0" fontId="49" fillId="37" borderId="0" xfId="0" applyFont="1" applyFill="1" applyAlignment="1">
      <alignment horizontal="right"/>
    </xf>
    <xf numFmtId="164" fontId="49" fillId="37" borderId="0" xfId="0" applyNumberFormat="1" applyFont="1" applyFill="1" applyAlignment="1">
      <alignment horizontal="right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8" fillId="0" borderId="0" xfId="0" applyFont="1" applyAlignment="1">
      <alignment wrapText="1"/>
    </xf>
    <xf numFmtId="0" fontId="49" fillId="0" borderId="0" xfId="0" applyFont="1" applyAlignment="1">
      <alignment wrapText="1"/>
    </xf>
    <xf numFmtId="0" fontId="42" fillId="0" borderId="0" xfId="0" applyFont="1" applyAlignment="1">
      <alignment wrapText="1"/>
    </xf>
    <xf numFmtId="0" fontId="41" fillId="0" borderId="0" xfId="0" applyFont="1" applyAlignment="1">
      <alignment wrapText="1"/>
    </xf>
    <xf numFmtId="0" fontId="42" fillId="0" borderId="0" xfId="0" applyFont="1" applyFill="1" applyAlignment="1">
      <alignment wrapText="1"/>
    </xf>
    <xf numFmtId="0" fontId="51" fillId="0" borderId="0" xfId="0" applyFont="1" applyAlignment="1">
      <alignment horizontal="center" wrapText="1"/>
    </xf>
    <xf numFmtId="0" fontId="45" fillId="0" borderId="0" xfId="0" applyFont="1" applyAlignment="1">
      <alignment horizontal="center" wrapText="1"/>
    </xf>
    <xf numFmtId="0" fontId="46" fillId="0" borderId="0" xfId="0" applyFont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/>
    <xf numFmtId="0" fontId="3" fillId="0" borderId="19" xfId="0" applyFont="1" applyBorder="1" applyAlignment="1">
      <alignment horizontal="center" wrapText="1"/>
    </xf>
    <xf numFmtId="0" fontId="3" fillId="0" borderId="18" xfId="0" applyFont="1" applyBorder="1" applyAlignment="1"/>
    <xf numFmtId="0" fontId="3" fillId="0" borderId="20" xfId="0" applyFont="1" applyBorder="1" applyAlignment="1"/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/>
  </cellXfs>
  <cellStyles count="57">
    <cellStyle name="20% - Accent1" xfId="18" builtinId="30" customBuiltin="1"/>
    <cellStyle name="20% - Accent1 2" xfId="45"/>
    <cellStyle name="20% - Accent2" xfId="22" builtinId="34" customBuiltin="1"/>
    <cellStyle name="20% - Accent2 2" xfId="47"/>
    <cellStyle name="20% - Accent3" xfId="26" builtinId="38" customBuiltin="1"/>
    <cellStyle name="20% - Accent3 2" xfId="49"/>
    <cellStyle name="20% - Accent4" xfId="30" builtinId="42" customBuiltin="1"/>
    <cellStyle name="20% - Accent4 2" xfId="51"/>
    <cellStyle name="20% - Accent5" xfId="34" builtinId="46" customBuiltin="1"/>
    <cellStyle name="20% - Accent5 2" xfId="53"/>
    <cellStyle name="20% - Accent6" xfId="38" builtinId="50" customBuiltin="1"/>
    <cellStyle name="20% - Accent6 2" xfId="55"/>
    <cellStyle name="40% - Accent1" xfId="19" builtinId="31" customBuiltin="1"/>
    <cellStyle name="40% - Accent1 2" xfId="46"/>
    <cellStyle name="40% - Accent2" xfId="23" builtinId="35" customBuiltin="1"/>
    <cellStyle name="40% - Accent2 2" xfId="48"/>
    <cellStyle name="40% - Accent3" xfId="27" builtinId="39" customBuiltin="1"/>
    <cellStyle name="40% - Accent3 2" xfId="50"/>
    <cellStyle name="40% - Accent4" xfId="31" builtinId="43" customBuiltin="1"/>
    <cellStyle name="40% - Accent4 2" xfId="52"/>
    <cellStyle name="40% - Accent5" xfId="35" builtinId="47" customBuiltin="1"/>
    <cellStyle name="40% - Accent5 2" xfId="54"/>
    <cellStyle name="40% - Accent6" xfId="39" builtinId="51" customBuiltin="1"/>
    <cellStyle name="40% - Accent6 2" xfId="56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 2" xfId="41"/>
    <cellStyle name="Note 3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5D9F1"/>
      <color rgb="FF33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54"/>
  <sheetViews>
    <sheetView tabSelected="1" zoomScaleNormal="100" zoomScaleSheetLayoutView="100" workbookViewId="0">
      <selection activeCell="B45" sqref="B45"/>
    </sheetView>
  </sheetViews>
  <sheetFormatPr defaultColWidth="9.109375" defaultRowHeight="13.2" x14ac:dyDescent="0.25"/>
  <cols>
    <col min="1" max="1" width="41.5546875" style="1" customWidth="1"/>
    <col min="2" max="2" width="7.6640625" style="1" customWidth="1"/>
    <col min="3" max="3" width="8.109375" style="7" customWidth="1"/>
    <col min="4" max="4" width="9.33203125" style="7" bestFit="1" customWidth="1"/>
    <col min="5" max="5" width="9.5546875" style="7" bestFit="1" customWidth="1"/>
    <col min="6" max="6" width="8.109375" style="1" bestFit="1" customWidth="1"/>
    <col min="7" max="7" width="8.44140625" style="8" bestFit="1" customWidth="1"/>
    <col min="8" max="8" width="12.6640625" style="1" customWidth="1"/>
    <col min="9" max="16384" width="9.109375" style="1"/>
  </cols>
  <sheetData>
    <row r="1" spans="1:8" x14ac:dyDescent="0.25">
      <c r="A1" s="252" t="s">
        <v>850</v>
      </c>
      <c r="B1" s="253"/>
      <c r="C1" s="253"/>
      <c r="D1" s="253"/>
      <c r="E1" s="253"/>
      <c r="F1" s="253"/>
      <c r="G1" s="253"/>
      <c r="H1" s="254"/>
    </row>
    <row r="2" spans="1:8" x14ac:dyDescent="0.25">
      <c r="A2" s="252" t="s">
        <v>851</v>
      </c>
      <c r="B2" s="253"/>
      <c r="C2" s="253"/>
      <c r="D2" s="253"/>
      <c r="E2" s="253"/>
      <c r="F2" s="253"/>
      <c r="G2" s="253"/>
      <c r="H2" s="254"/>
    </row>
    <row r="3" spans="1:8" ht="24.9" customHeight="1" x14ac:dyDescent="0.25">
      <c r="A3" s="255" t="s">
        <v>25</v>
      </c>
      <c r="B3" s="256"/>
      <c r="C3" s="256"/>
      <c r="D3" s="256"/>
      <c r="E3" s="256"/>
      <c r="F3" s="256"/>
      <c r="G3" s="256"/>
      <c r="H3" s="257"/>
    </row>
    <row r="4" spans="1:8" x14ac:dyDescent="0.25">
      <c r="A4" s="68" t="s">
        <v>0</v>
      </c>
      <c r="B4" s="11">
        <v>2014</v>
      </c>
      <c r="C4" s="69">
        <v>2013</v>
      </c>
      <c r="D4" s="70" t="s">
        <v>1</v>
      </c>
      <c r="E4" s="70" t="s">
        <v>17</v>
      </c>
      <c r="F4" s="70" t="s">
        <v>21</v>
      </c>
      <c r="G4" s="70" t="s">
        <v>22</v>
      </c>
      <c r="H4" s="71" t="s">
        <v>401</v>
      </c>
    </row>
    <row r="5" spans="1:8" x14ac:dyDescent="0.25">
      <c r="A5" s="2" t="s">
        <v>2</v>
      </c>
      <c r="B5" s="12">
        <f>SUM(F5:G5)</f>
        <v>75</v>
      </c>
      <c r="C5" s="13">
        <v>85</v>
      </c>
      <c r="D5" s="12">
        <f>SUM(B5-C5)</f>
        <v>-10</v>
      </c>
      <c r="E5" s="14">
        <f>+D5/C5</f>
        <v>-0.11764705882352941</v>
      </c>
      <c r="F5" s="12">
        <v>29</v>
      </c>
      <c r="G5" s="10">
        <v>46</v>
      </c>
      <c r="H5" s="12">
        <v>89</v>
      </c>
    </row>
    <row r="6" spans="1:8" x14ac:dyDescent="0.25">
      <c r="A6" s="2" t="s">
        <v>3</v>
      </c>
      <c r="B6" s="129">
        <f t="shared" ref="B6:B9" si="0">SUM(F6:G6)</f>
        <v>204</v>
      </c>
      <c r="C6" s="13">
        <v>276</v>
      </c>
      <c r="D6" s="12">
        <f t="shared" ref="D6:D16" si="1">SUM(B6-C6)</f>
        <v>-72</v>
      </c>
      <c r="E6" s="14">
        <f t="shared" ref="E6:E18" si="2">+D6/C6</f>
        <v>-0.2608695652173913</v>
      </c>
      <c r="F6" s="12">
        <v>76</v>
      </c>
      <c r="G6" s="10">
        <v>128</v>
      </c>
      <c r="H6" s="12">
        <v>265</v>
      </c>
    </row>
    <row r="7" spans="1:8" x14ac:dyDescent="0.25">
      <c r="A7" s="2" t="s">
        <v>4</v>
      </c>
      <c r="B7" s="129">
        <f t="shared" si="0"/>
        <v>524</v>
      </c>
      <c r="C7" s="13">
        <v>556</v>
      </c>
      <c r="D7" s="12">
        <f t="shared" si="1"/>
        <v>-32</v>
      </c>
      <c r="E7" s="14">
        <f t="shared" si="2"/>
        <v>-5.7553956834532377E-2</v>
      </c>
      <c r="F7" s="12">
        <v>240</v>
      </c>
      <c r="G7" s="10">
        <v>284</v>
      </c>
      <c r="H7" s="12">
        <v>546</v>
      </c>
    </row>
    <row r="8" spans="1:8" x14ac:dyDescent="0.25">
      <c r="A8" s="2" t="s">
        <v>5</v>
      </c>
      <c r="B8" s="129">
        <f t="shared" si="0"/>
        <v>1024</v>
      </c>
      <c r="C8" s="13">
        <v>1060</v>
      </c>
      <c r="D8" s="12">
        <f t="shared" si="1"/>
        <v>-36</v>
      </c>
      <c r="E8" s="14">
        <f t="shared" si="2"/>
        <v>-3.3962264150943396E-2</v>
      </c>
      <c r="F8" s="12">
        <v>472</v>
      </c>
      <c r="G8" s="10">
        <v>552</v>
      </c>
      <c r="H8" s="12">
        <v>1015</v>
      </c>
    </row>
    <row r="9" spans="1:8" x14ac:dyDescent="0.25">
      <c r="A9" s="145" t="s">
        <v>442</v>
      </c>
      <c r="B9" s="129">
        <f t="shared" si="0"/>
        <v>22</v>
      </c>
      <c r="C9" s="13">
        <v>27</v>
      </c>
      <c r="D9" s="129">
        <f t="shared" si="1"/>
        <v>-5</v>
      </c>
      <c r="E9" s="14">
        <f t="shared" si="2"/>
        <v>-0.18518518518518517</v>
      </c>
      <c r="F9" s="129">
        <v>13</v>
      </c>
      <c r="G9" s="128">
        <v>9</v>
      </c>
      <c r="H9" s="129">
        <v>26</v>
      </c>
    </row>
    <row r="10" spans="1:8" x14ac:dyDescent="0.25">
      <c r="A10" s="3" t="s">
        <v>6</v>
      </c>
      <c r="B10" s="15">
        <f>SUM(F10,G10)</f>
        <v>1849</v>
      </c>
      <c r="C10" s="15">
        <f>SUM(C5:C9)</f>
        <v>2004</v>
      </c>
      <c r="D10" s="16">
        <f t="shared" si="1"/>
        <v>-155</v>
      </c>
      <c r="E10" s="17">
        <f t="shared" si="2"/>
        <v>-7.7345309381237529E-2</v>
      </c>
      <c r="F10" s="16">
        <f>SUM(F5:F9)</f>
        <v>830</v>
      </c>
      <c r="G10" s="15">
        <f>SUM(G5:G9)</f>
        <v>1019</v>
      </c>
      <c r="H10" s="15">
        <f>SUM(H5:H9)</f>
        <v>1941</v>
      </c>
    </row>
    <row r="11" spans="1:8" x14ac:dyDescent="0.25">
      <c r="A11" s="4" t="s">
        <v>105</v>
      </c>
      <c r="B11" s="12">
        <f>SUM(F11:G11)</f>
        <v>88</v>
      </c>
      <c r="C11" s="10">
        <v>101</v>
      </c>
      <c r="D11" s="12">
        <f t="shared" si="1"/>
        <v>-13</v>
      </c>
      <c r="E11" s="14">
        <f t="shared" si="2"/>
        <v>-0.12871287128712872</v>
      </c>
      <c r="F11" s="12">
        <v>26</v>
      </c>
      <c r="G11" s="10">
        <v>62</v>
      </c>
      <c r="H11" s="12">
        <v>124</v>
      </c>
    </row>
    <row r="12" spans="1:8" x14ac:dyDescent="0.25">
      <c r="A12" s="2" t="s">
        <v>7</v>
      </c>
      <c r="B12" s="12">
        <f>SUM(F12:G12)</f>
        <v>2310</v>
      </c>
      <c r="C12" s="10">
        <v>2458</v>
      </c>
      <c r="D12" s="12">
        <f t="shared" si="1"/>
        <v>-148</v>
      </c>
      <c r="E12" s="14">
        <f t="shared" si="2"/>
        <v>-6.0211554109031735E-2</v>
      </c>
      <c r="F12" s="12">
        <v>899</v>
      </c>
      <c r="G12" s="10">
        <v>1411</v>
      </c>
      <c r="H12" s="12">
        <v>2413</v>
      </c>
    </row>
    <row r="13" spans="1:8" x14ac:dyDescent="0.25">
      <c r="A13" s="3" t="s">
        <v>9</v>
      </c>
      <c r="B13" s="15">
        <f>SUM(B11:B12)</f>
        <v>2398</v>
      </c>
      <c r="C13" s="15">
        <f>SUM(C11:C12)</f>
        <v>2559</v>
      </c>
      <c r="D13" s="16">
        <f t="shared" si="1"/>
        <v>-161</v>
      </c>
      <c r="E13" s="17">
        <f t="shared" si="2"/>
        <v>-6.2915201250488467E-2</v>
      </c>
      <c r="F13" s="16">
        <f>SUM(F11:F12)</f>
        <v>925</v>
      </c>
      <c r="G13" s="15">
        <f>SUM(G11:G12)</f>
        <v>1473</v>
      </c>
      <c r="H13" s="15">
        <f>SUM(H11:H12)</f>
        <v>2537</v>
      </c>
    </row>
    <row r="14" spans="1:8" x14ac:dyDescent="0.25">
      <c r="A14" s="2" t="s">
        <v>8</v>
      </c>
      <c r="B14" s="12">
        <f>SUM(F14:G14)</f>
        <v>365</v>
      </c>
      <c r="C14" s="10">
        <v>403</v>
      </c>
      <c r="D14" s="12">
        <f t="shared" si="1"/>
        <v>-38</v>
      </c>
      <c r="E14" s="14">
        <f t="shared" si="2"/>
        <v>-9.4292803970223327E-2</v>
      </c>
      <c r="F14" s="12">
        <v>145</v>
      </c>
      <c r="G14" s="10">
        <v>220</v>
      </c>
      <c r="H14" s="12">
        <v>407</v>
      </c>
    </row>
    <row r="15" spans="1:8" x14ac:dyDescent="0.25">
      <c r="A15" s="3" t="s">
        <v>10</v>
      </c>
      <c r="B15" s="15">
        <f>B14</f>
        <v>365</v>
      </c>
      <c r="C15" s="15">
        <f>SUM(C14)</f>
        <v>403</v>
      </c>
      <c r="D15" s="16">
        <f t="shared" si="1"/>
        <v>-38</v>
      </c>
      <c r="E15" s="14">
        <f t="shared" si="2"/>
        <v>-9.4292803970223327E-2</v>
      </c>
      <c r="F15" s="16">
        <f>SUM(F14)</f>
        <v>145</v>
      </c>
      <c r="G15" s="15">
        <f>SUM(G14)</f>
        <v>220</v>
      </c>
      <c r="H15" s="15">
        <f>H14</f>
        <v>407</v>
      </c>
    </row>
    <row r="16" spans="1:8" x14ac:dyDescent="0.25">
      <c r="A16" s="3" t="s">
        <v>11</v>
      </c>
      <c r="B16" s="15">
        <f>SUM(B13+B15)</f>
        <v>2763</v>
      </c>
      <c r="C16" s="15">
        <f>SUM(C13, C15)</f>
        <v>2962</v>
      </c>
      <c r="D16" s="16">
        <f t="shared" si="1"/>
        <v>-199</v>
      </c>
      <c r="E16" s="17">
        <f t="shared" si="2"/>
        <v>-6.7184334908845372E-2</v>
      </c>
      <c r="F16" s="15">
        <f>SUM(F13,F15)</f>
        <v>1070</v>
      </c>
      <c r="G16" s="15">
        <f>SUM(G15,G13,)</f>
        <v>1693</v>
      </c>
      <c r="H16" s="15">
        <f>SUM(H13+H15)</f>
        <v>2944</v>
      </c>
    </row>
    <row r="17" spans="1:8" x14ac:dyDescent="0.25">
      <c r="A17" s="5"/>
      <c r="B17" s="10"/>
      <c r="C17" s="15"/>
      <c r="D17" s="15"/>
      <c r="E17" s="14" t="s">
        <v>26</v>
      </c>
      <c r="F17" s="15"/>
      <c r="G17" s="15"/>
      <c r="H17" s="10"/>
    </row>
    <row r="18" spans="1:8" x14ac:dyDescent="0.25">
      <c r="A18" s="72" t="s">
        <v>12</v>
      </c>
      <c r="B18" s="15">
        <f>SUM(B16+B10)</f>
        <v>4612</v>
      </c>
      <c r="C18" s="18">
        <f>SUM(C10, C16)</f>
        <v>4966</v>
      </c>
      <c r="D18" s="18">
        <f>SUM(B18-C18)</f>
        <v>-354</v>
      </c>
      <c r="E18" s="74">
        <f t="shared" si="2"/>
        <v>-7.1284736206202182E-2</v>
      </c>
      <c r="F18" s="18">
        <f>SUM(F10,F16)</f>
        <v>1900</v>
      </c>
      <c r="G18" s="18">
        <f>SUM(G10, G16)</f>
        <v>2712</v>
      </c>
      <c r="H18" s="15">
        <f>SUM(H16+H10)</f>
        <v>4885</v>
      </c>
    </row>
    <row r="19" spans="1:8" ht="24.9" customHeight="1" x14ac:dyDescent="0.25">
      <c r="A19" s="255" t="s">
        <v>23</v>
      </c>
      <c r="B19" s="256"/>
      <c r="C19" s="256"/>
      <c r="D19" s="256"/>
      <c r="E19" s="256"/>
      <c r="F19" s="256"/>
      <c r="G19" s="256"/>
      <c r="H19" s="257"/>
    </row>
    <row r="20" spans="1:8" s="6" customFormat="1" x14ac:dyDescent="0.25">
      <c r="A20" s="68"/>
      <c r="B20" s="70">
        <v>2014</v>
      </c>
      <c r="C20" s="75">
        <v>2013</v>
      </c>
      <c r="D20" s="70" t="s">
        <v>1</v>
      </c>
      <c r="E20" s="70" t="s">
        <v>17</v>
      </c>
      <c r="F20" s="11"/>
      <c r="G20" s="11"/>
      <c r="H20" s="101" t="s">
        <v>401</v>
      </c>
    </row>
    <row r="21" spans="1:8" x14ac:dyDescent="0.25">
      <c r="A21" s="2" t="s">
        <v>13</v>
      </c>
      <c r="B21" s="12">
        <v>2335</v>
      </c>
      <c r="C21" s="10">
        <v>2758</v>
      </c>
      <c r="D21" s="12">
        <f>SUM(B21-C21)</f>
        <v>-423</v>
      </c>
      <c r="E21" s="14">
        <f>+D21/C21</f>
        <v>-0.15337200870195794</v>
      </c>
      <c r="F21" s="19"/>
      <c r="G21" s="20"/>
      <c r="H21" s="12">
        <v>2634</v>
      </c>
    </row>
    <row r="22" spans="1:8" x14ac:dyDescent="0.25">
      <c r="A22" s="2" t="s">
        <v>14</v>
      </c>
      <c r="B22" s="12">
        <v>5882</v>
      </c>
      <c r="C22" s="10">
        <v>5900</v>
      </c>
      <c r="D22" s="12">
        <f t="shared" ref="D22:D27" si="3">SUM(B22-C22)</f>
        <v>-18</v>
      </c>
      <c r="E22" s="14">
        <f t="shared" ref="E22:E27" si="4">+D22/C22</f>
        <v>-3.0508474576271187E-3</v>
      </c>
      <c r="F22" s="19"/>
      <c r="G22" s="20"/>
      <c r="H22" s="12">
        <v>5609</v>
      </c>
    </row>
    <row r="23" spans="1:8" s="6" customFormat="1" x14ac:dyDescent="0.25">
      <c r="A23" s="3" t="s">
        <v>15</v>
      </c>
      <c r="B23" s="16">
        <f>SUM(B21:B22)</f>
        <v>8217</v>
      </c>
      <c r="C23" s="16">
        <f>SUM(C21:C22)</f>
        <v>8658</v>
      </c>
      <c r="D23" s="16">
        <f t="shared" si="3"/>
        <v>-441</v>
      </c>
      <c r="E23" s="17">
        <f t="shared" si="4"/>
        <v>-5.0935550935550938E-2</v>
      </c>
      <c r="F23" s="21"/>
      <c r="G23" s="22"/>
      <c r="H23" s="16">
        <f>SUM(H21:H22)</f>
        <v>8243</v>
      </c>
    </row>
    <row r="24" spans="1:8" x14ac:dyDescent="0.25">
      <c r="A24" s="2" t="s">
        <v>7</v>
      </c>
      <c r="B24" s="12">
        <v>10116</v>
      </c>
      <c r="C24" s="10">
        <v>11226</v>
      </c>
      <c r="D24" s="12">
        <f t="shared" si="3"/>
        <v>-1110</v>
      </c>
      <c r="E24" s="14">
        <f t="shared" si="4"/>
        <v>-9.8877605558524859E-2</v>
      </c>
      <c r="F24" s="19"/>
      <c r="G24" s="20"/>
      <c r="H24" s="12">
        <v>11008</v>
      </c>
    </row>
    <row r="25" spans="1:8" x14ac:dyDescent="0.25">
      <c r="A25" s="2" t="s">
        <v>8</v>
      </c>
      <c r="B25" s="12">
        <v>1473</v>
      </c>
      <c r="C25" s="10">
        <v>1875</v>
      </c>
      <c r="D25" s="12">
        <f t="shared" si="3"/>
        <v>-402</v>
      </c>
      <c r="E25" s="14">
        <f t="shared" si="4"/>
        <v>-0.21440000000000001</v>
      </c>
      <c r="F25" s="19"/>
      <c r="G25" s="20"/>
      <c r="H25" s="12">
        <v>1857</v>
      </c>
    </row>
    <row r="26" spans="1:8" s="6" customFormat="1" x14ac:dyDescent="0.25">
      <c r="A26" s="3" t="s">
        <v>16</v>
      </c>
      <c r="B26" s="16">
        <f>SUM(B24:B25)</f>
        <v>11589</v>
      </c>
      <c r="C26" s="16">
        <f>SUM(C24:C25)</f>
        <v>13101</v>
      </c>
      <c r="D26" s="16">
        <f t="shared" si="3"/>
        <v>-1512</v>
      </c>
      <c r="E26" s="17">
        <f t="shared" si="4"/>
        <v>-0.11541103732539501</v>
      </c>
      <c r="F26" s="21"/>
      <c r="G26" s="22"/>
      <c r="H26" s="16">
        <f>SUM(H24:H25)</f>
        <v>12865</v>
      </c>
    </row>
    <row r="27" spans="1:8" s="6" customFormat="1" x14ac:dyDescent="0.25">
      <c r="A27" s="72" t="s">
        <v>18</v>
      </c>
      <c r="B27" s="73">
        <f>SUM(B23,B26)</f>
        <v>19806</v>
      </c>
      <c r="C27" s="73">
        <f>SUM(C23, C26)</f>
        <v>21759</v>
      </c>
      <c r="D27" s="73">
        <f t="shared" si="3"/>
        <v>-1953</v>
      </c>
      <c r="E27" s="74">
        <f t="shared" si="4"/>
        <v>-8.9755963049772514E-2</v>
      </c>
      <c r="F27" s="76"/>
      <c r="G27" s="77"/>
      <c r="H27" s="16">
        <f>SUM(H23,H26)</f>
        <v>21108</v>
      </c>
    </row>
    <row r="28" spans="1:8" ht="24.9" customHeight="1" x14ac:dyDescent="0.25">
      <c r="A28" s="249" t="s">
        <v>24</v>
      </c>
      <c r="B28" s="250"/>
      <c r="C28" s="250"/>
      <c r="D28" s="250"/>
      <c r="E28" s="250"/>
      <c r="F28" s="250"/>
      <c r="G28" s="250"/>
      <c r="H28" s="251"/>
    </row>
    <row r="29" spans="1:8" ht="13.8" thickBot="1" x14ac:dyDescent="0.3">
      <c r="A29" s="88"/>
      <c r="B29" s="89">
        <v>2014</v>
      </c>
      <c r="C29" s="90">
        <v>2013</v>
      </c>
      <c r="D29" s="91" t="s">
        <v>1</v>
      </c>
      <c r="E29" s="92" t="s">
        <v>17</v>
      </c>
      <c r="F29" s="89"/>
      <c r="G29" s="91"/>
      <c r="H29" s="93" t="s">
        <v>401</v>
      </c>
    </row>
    <row r="30" spans="1:8" ht="13.8" thickTop="1" x14ac:dyDescent="0.25">
      <c r="A30" s="126" t="s">
        <v>104</v>
      </c>
      <c r="B30" s="30"/>
      <c r="C30" s="30"/>
      <c r="D30" s="24"/>
      <c r="E30" s="25"/>
      <c r="F30" s="27"/>
      <c r="G30" s="27"/>
      <c r="H30" s="30"/>
    </row>
    <row r="31" spans="1:8" x14ac:dyDescent="0.25">
      <c r="A31" s="9" t="s">
        <v>15</v>
      </c>
      <c r="B31" s="10">
        <v>2199</v>
      </c>
      <c r="C31" s="10">
        <v>2142</v>
      </c>
      <c r="D31" s="10">
        <f>SUM(B31-C31)</f>
        <v>57</v>
      </c>
      <c r="E31" s="105">
        <f>+D31/C31</f>
        <v>2.661064425770308E-2</v>
      </c>
      <c r="F31" s="23"/>
      <c r="G31" s="10"/>
      <c r="H31" s="10">
        <v>2031</v>
      </c>
    </row>
    <row r="32" spans="1:8" x14ac:dyDescent="0.25">
      <c r="A32" s="9" t="s">
        <v>16</v>
      </c>
      <c r="B32" s="10">
        <v>3774</v>
      </c>
      <c r="C32" s="10">
        <v>4782</v>
      </c>
      <c r="D32" s="10">
        <f>SUM(B32-C32)</f>
        <v>-1008</v>
      </c>
      <c r="E32" s="105">
        <f>+D32/C32</f>
        <v>-0.21079046424090339</v>
      </c>
      <c r="F32" s="23"/>
      <c r="G32" s="10"/>
      <c r="H32" s="10">
        <v>4622</v>
      </c>
    </row>
    <row r="33" spans="1:8" ht="13.8" thickBot="1" x14ac:dyDescent="0.3">
      <c r="A33" s="112" t="s">
        <v>102</v>
      </c>
      <c r="B33" s="104">
        <f>SUM(B31:B32)</f>
        <v>5973</v>
      </c>
      <c r="C33" s="115">
        <f>SUM(C31:C32)</f>
        <v>6924</v>
      </c>
      <c r="D33" s="111">
        <f>SUM(B33-C33)</f>
        <v>-951</v>
      </c>
      <c r="E33" s="113">
        <f>+D33/C33</f>
        <v>-0.13734835355285963</v>
      </c>
      <c r="F33" s="114"/>
      <c r="G33" s="111"/>
      <c r="H33" s="104">
        <f>SUM(H31:H32)</f>
        <v>6653</v>
      </c>
    </row>
    <row r="34" spans="1:8" x14ac:dyDescent="0.25">
      <c r="A34" s="126" t="s">
        <v>97</v>
      </c>
      <c r="B34" s="30"/>
      <c r="C34" s="30"/>
      <c r="D34" s="84"/>
      <c r="E34" s="85"/>
      <c r="F34" s="86"/>
      <c r="G34" s="87"/>
      <c r="H34" s="29"/>
    </row>
    <row r="35" spans="1:8" x14ac:dyDescent="0.25">
      <c r="A35" s="9" t="s">
        <v>15</v>
      </c>
      <c r="B35" s="10">
        <v>1789</v>
      </c>
      <c r="C35" s="10">
        <v>2218</v>
      </c>
      <c r="D35" s="10">
        <f>SUM(B35-C35)</f>
        <v>-429</v>
      </c>
      <c r="E35" s="105">
        <f>+D35/C35</f>
        <v>-0.19341749323715057</v>
      </c>
      <c r="F35" s="23"/>
      <c r="G35" s="10"/>
      <c r="H35" s="10">
        <v>2131</v>
      </c>
    </row>
    <row r="36" spans="1:8" x14ac:dyDescent="0.25">
      <c r="A36" s="9" t="s">
        <v>16</v>
      </c>
      <c r="B36" s="10">
        <v>769</v>
      </c>
      <c r="C36" s="10">
        <v>735</v>
      </c>
      <c r="D36" s="10">
        <f>SUM(B36-C36)</f>
        <v>34</v>
      </c>
      <c r="E36" s="105">
        <f>+D36/C36</f>
        <v>4.6258503401360541E-2</v>
      </c>
      <c r="F36" s="23"/>
      <c r="G36" s="10"/>
      <c r="H36" s="10">
        <v>766</v>
      </c>
    </row>
    <row r="37" spans="1:8" ht="13.8" thickBot="1" x14ac:dyDescent="0.3">
      <c r="A37" s="112" t="s">
        <v>101</v>
      </c>
      <c r="B37" s="104">
        <f>SUM(B35:B36)</f>
        <v>2558</v>
      </c>
      <c r="C37" s="104">
        <f>SUM(C35:C36)</f>
        <v>2953</v>
      </c>
      <c r="D37" s="111">
        <f>SUM(B37-C37)</f>
        <v>-395</v>
      </c>
      <c r="E37" s="113">
        <f>+D37/C37</f>
        <v>-0.13376227565187945</v>
      </c>
      <c r="F37" s="114"/>
      <c r="G37" s="111"/>
      <c r="H37" s="104">
        <f>SUM(H35:H36)</f>
        <v>2897</v>
      </c>
    </row>
    <row r="38" spans="1:8" x14ac:dyDescent="0.25">
      <c r="A38" s="126" t="s">
        <v>95</v>
      </c>
      <c r="B38" s="132"/>
      <c r="C38" s="132"/>
      <c r="D38" s="140"/>
      <c r="E38" s="141"/>
      <c r="F38" s="136"/>
      <c r="G38" s="142"/>
      <c r="H38" s="137"/>
    </row>
    <row r="39" spans="1:8" x14ac:dyDescent="0.25">
      <c r="A39" s="127" t="s">
        <v>15</v>
      </c>
      <c r="B39" s="129">
        <v>1642</v>
      </c>
      <c r="C39" s="128">
        <v>1966</v>
      </c>
      <c r="D39" s="128">
        <f>SUM(B39-C39)</f>
        <v>-324</v>
      </c>
      <c r="E39" s="133">
        <f>+D39/C39</f>
        <v>-0.16480162767039674</v>
      </c>
      <c r="F39" s="131"/>
      <c r="G39" s="128"/>
      <c r="H39" s="129">
        <v>1917</v>
      </c>
    </row>
    <row r="40" spans="1:8" x14ac:dyDescent="0.25">
      <c r="A40" s="127" t="s">
        <v>16</v>
      </c>
      <c r="B40" s="129">
        <v>1499</v>
      </c>
      <c r="C40" s="128">
        <v>657</v>
      </c>
      <c r="D40" s="128">
        <f>SUM(B40-C40)</f>
        <v>842</v>
      </c>
      <c r="E40" s="133">
        <f>+D40/C40</f>
        <v>1.2815829528158296</v>
      </c>
      <c r="F40" s="131"/>
      <c r="G40" s="128"/>
      <c r="H40" s="129">
        <v>712</v>
      </c>
    </row>
    <row r="41" spans="1:8" ht="13.8" thickBot="1" x14ac:dyDescent="0.3">
      <c r="A41" s="138" t="s">
        <v>96</v>
      </c>
      <c r="B41" s="143">
        <f>SUM(B39:B40)</f>
        <v>3141</v>
      </c>
      <c r="C41" s="143">
        <f>SUM(C39:C40)</f>
        <v>2623</v>
      </c>
      <c r="D41" s="130">
        <f>SUM(B41-C41)</f>
        <v>518</v>
      </c>
      <c r="E41" s="134">
        <f>+D41/C41</f>
        <v>0.19748379717880291</v>
      </c>
      <c r="F41" s="139"/>
      <c r="G41" s="135"/>
      <c r="H41" s="143">
        <f>SUM(H39:H40)</f>
        <v>2629</v>
      </c>
    </row>
    <row r="42" spans="1:8" ht="13.8" thickTop="1" x14ac:dyDescent="0.25">
      <c r="A42" s="126" t="s">
        <v>19</v>
      </c>
      <c r="B42" s="30"/>
      <c r="C42" s="30"/>
      <c r="D42" s="24"/>
      <c r="E42" s="25" t="s">
        <v>26</v>
      </c>
      <c r="F42" s="26"/>
      <c r="G42" s="27"/>
      <c r="H42" s="30"/>
    </row>
    <row r="43" spans="1:8" x14ac:dyDescent="0.25">
      <c r="A43" s="9" t="s">
        <v>15</v>
      </c>
      <c r="B43" s="12">
        <v>2587</v>
      </c>
      <c r="C43" s="10">
        <v>2332</v>
      </c>
      <c r="D43" s="10">
        <f>SUM(B43-C43)</f>
        <v>255</v>
      </c>
      <c r="E43" s="105">
        <f t="shared" ref="E43:E45" si="5">+D43/C43</f>
        <v>0.10934819897084049</v>
      </c>
      <c r="F43" s="23"/>
      <c r="G43" s="10"/>
      <c r="H43" s="12">
        <v>2164</v>
      </c>
    </row>
    <row r="44" spans="1:8" x14ac:dyDescent="0.25">
      <c r="A44" s="9" t="s">
        <v>16</v>
      </c>
      <c r="B44" s="12">
        <v>5547</v>
      </c>
      <c r="C44" s="10">
        <v>6927</v>
      </c>
      <c r="D44" s="10">
        <f>SUM(B44-C44)</f>
        <v>-1380</v>
      </c>
      <c r="E44" s="105">
        <f t="shared" si="5"/>
        <v>-0.19922044174967518</v>
      </c>
      <c r="F44" s="23"/>
      <c r="G44" s="10"/>
      <c r="H44" s="12">
        <v>6765</v>
      </c>
    </row>
    <row r="45" spans="1:8" ht="13.8" thickBot="1" x14ac:dyDescent="0.3">
      <c r="A45" s="112" t="s">
        <v>103</v>
      </c>
      <c r="B45" s="102">
        <f>SUM(B43:B44)</f>
        <v>8134</v>
      </c>
      <c r="C45" s="111">
        <f>SUM(C43:C44)</f>
        <v>9259</v>
      </c>
      <c r="D45" s="111">
        <f>SUM(B45-C45)</f>
        <v>-1125</v>
      </c>
      <c r="E45" s="113">
        <f t="shared" si="5"/>
        <v>-0.12150340209525867</v>
      </c>
      <c r="F45" s="114"/>
      <c r="G45" s="111"/>
      <c r="H45" s="102">
        <f>SUM(H43,H44)</f>
        <v>8929</v>
      </c>
    </row>
    <row r="46" spans="1:8" x14ac:dyDescent="0.25">
      <c r="A46" s="78" t="s">
        <v>20</v>
      </c>
      <c r="B46" s="79">
        <f>SUM(B37,B41,B33,B45,)</f>
        <v>19806</v>
      </c>
      <c r="C46" s="79">
        <f>SUM(C37,C41,C33,C45,)</f>
        <v>21759</v>
      </c>
      <c r="D46" s="79">
        <f>SUM(D37,D41,D33,D45,)</f>
        <v>-1953</v>
      </c>
      <c r="E46" s="106">
        <f>SUM(D46/C46)</f>
        <v>-8.9755963049772514E-2</v>
      </c>
      <c r="F46" s="80"/>
      <c r="G46" s="79"/>
      <c r="H46" s="103">
        <f>SUM(H33,H37,H41,H45,)</f>
        <v>21108</v>
      </c>
    </row>
    <row r="47" spans="1:8" x14ac:dyDescent="0.25">
      <c r="A47" s="108"/>
      <c r="B47" s="108"/>
      <c r="C47" s="109"/>
      <c r="D47" s="109"/>
      <c r="E47" s="109"/>
      <c r="F47" s="108"/>
      <c r="G47" s="110"/>
      <c r="H47" s="108"/>
    </row>
    <row r="48" spans="1:8" x14ac:dyDescent="0.25">
      <c r="A48" s="125" t="s">
        <v>404</v>
      </c>
      <c r="B48" s="108"/>
      <c r="C48" s="109"/>
      <c r="D48" s="107" t="s">
        <v>402</v>
      </c>
      <c r="E48" s="97"/>
      <c r="F48" s="2"/>
      <c r="G48" s="98"/>
      <c r="H48" s="145"/>
    </row>
    <row r="49" spans="1:8" x14ac:dyDescent="0.25">
      <c r="A49" s="145" t="s">
        <v>403</v>
      </c>
      <c r="B49" s="12"/>
      <c r="C49" s="116"/>
      <c r="D49" s="97" t="s">
        <v>305</v>
      </c>
      <c r="E49" s="119"/>
      <c r="F49" s="2"/>
      <c r="G49" s="98"/>
      <c r="H49" s="145"/>
    </row>
    <row r="50" spans="1:8" x14ac:dyDescent="0.25">
      <c r="A50" s="145"/>
      <c r="B50" s="2"/>
      <c r="C50" s="97"/>
      <c r="D50" s="2"/>
      <c r="E50" s="145"/>
      <c r="F50" s="145"/>
      <c r="G50" s="145"/>
      <c r="H50" s="145"/>
    </row>
    <row r="51" spans="1:8" x14ac:dyDescent="0.25">
      <c r="A51" s="145"/>
      <c r="B51" s="2"/>
      <c r="C51" s="97"/>
      <c r="D51" s="97"/>
      <c r="E51" s="97"/>
      <c r="F51" s="2"/>
      <c r="G51" s="98"/>
      <c r="H51" s="145"/>
    </row>
    <row r="52" spans="1:8" x14ac:dyDescent="0.25">
      <c r="A52" s="81"/>
      <c r="B52" s="81"/>
      <c r="C52" s="82"/>
      <c r="D52" s="82"/>
      <c r="E52" s="82"/>
      <c r="F52" s="81"/>
      <c r="G52" s="83"/>
      <c r="H52" s="81"/>
    </row>
    <row r="53" spans="1:8" x14ac:dyDescent="0.25">
      <c r="A53" s="81" t="s">
        <v>26</v>
      </c>
      <c r="B53" s="81"/>
      <c r="C53" s="82"/>
      <c r="D53" s="82"/>
      <c r="E53" s="82"/>
      <c r="F53" s="81"/>
      <c r="G53" s="83"/>
      <c r="H53" s="81"/>
    </row>
    <row r="54" spans="1:8" x14ac:dyDescent="0.25">
      <c r="B54" s="81"/>
      <c r="C54" s="82"/>
      <c r="D54" s="82"/>
      <c r="E54" s="82"/>
      <c r="F54" s="81"/>
      <c r="G54" s="83"/>
      <c r="H54" s="81"/>
    </row>
  </sheetData>
  <mergeCells count="5">
    <mergeCell ref="A28:H28"/>
    <mergeCell ref="A1:H1"/>
    <mergeCell ref="A2:H2"/>
    <mergeCell ref="A3:H3"/>
    <mergeCell ref="A19:H19"/>
  </mergeCells>
  <phoneticPr fontId="0" type="noConversion"/>
  <printOptions horizontalCentered="1"/>
  <pageMargins left="0.7" right="0.7" top="0.75" bottom="0.75" header="0.3" footer="0.3"/>
  <pageSetup scale="81" orientation="portrait" horizontalDpi="300" verticalDpi="300" r:id="rId1"/>
  <headerFooter alignWithMargins="0">
    <oddFooter>&amp;L&amp;F&amp;CWebfocus rtcntweb (current web version) &amp; RTCRHRS (current version)
&amp;RRegistrar's Office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L21" sqref="L21"/>
    </sheetView>
  </sheetViews>
  <sheetFormatPr defaultColWidth="8.88671875" defaultRowHeight="13.2" x14ac:dyDescent="0.25"/>
  <cols>
    <col min="1" max="1" width="29.6640625" style="144" bestFit="1" customWidth="1"/>
    <col min="2" max="2" width="5" style="144" bestFit="1" customWidth="1"/>
    <col min="3" max="3" width="35" style="144" bestFit="1" customWidth="1"/>
    <col min="4" max="4" width="5.33203125" style="144" bestFit="1" customWidth="1"/>
    <col min="5" max="16384" width="8.88671875" style="144"/>
  </cols>
  <sheetData>
    <row r="1" spans="1:4" x14ac:dyDescent="0.25">
      <c r="A1" s="231" t="s">
        <v>445</v>
      </c>
      <c r="B1" s="227"/>
      <c r="C1" s="227"/>
      <c r="D1" s="228"/>
    </row>
    <row r="2" spans="1:4" x14ac:dyDescent="0.25">
      <c r="A2" s="231" t="s">
        <v>446</v>
      </c>
      <c r="B2" s="227"/>
      <c r="C2" s="227"/>
      <c r="D2" s="228"/>
    </row>
    <row r="3" spans="1:4" ht="26.4" x14ac:dyDescent="0.25">
      <c r="A3" s="229" t="s">
        <v>447</v>
      </c>
      <c r="B3" s="229" t="s">
        <v>448</v>
      </c>
      <c r="C3" s="229" t="s">
        <v>449</v>
      </c>
      <c r="D3" s="230" t="s">
        <v>348</v>
      </c>
    </row>
    <row r="4" spans="1:4" x14ac:dyDescent="0.25">
      <c r="A4" s="229" t="s">
        <v>450</v>
      </c>
      <c r="B4" s="229"/>
      <c r="C4" s="229"/>
      <c r="D4" s="230">
        <v>192</v>
      </c>
    </row>
    <row r="5" spans="1:4" x14ac:dyDescent="0.25">
      <c r="A5" s="229"/>
      <c r="B5" s="229">
        <v>1</v>
      </c>
      <c r="C5" s="229" t="s">
        <v>451</v>
      </c>
      <c r="D5" s="230">
        <v>231</v>
      </c>
    </row>
    <row r="6" spans="1:4" x14ac:dyDescent="0.25">
      <c r="A6" s="229"/>
      <c r="B6" s="229">
        <v>2</v>
      </c>
      <c r="C6" s="229" t="s">
        <v>452</v>
      </c>
      <c r="D6" s="230">
        <v>23</v>
      </c>
    </row>
    <row r="7" spans="1:4" x14ac:dyDescent="0.25">
      <c r="A7" s="229"/>
      <c r="B7" s="229">
        <v>4</v>
      </c>
      <c r="C7" s="229" t="s">
        <v>453</v>
      </c>
      <c r="D7" s="230">
        <v>3</v>
      </c>
    </row>
    <row r="8" spans="1:4" x14ac:dyDescent="0.25">
      <c r="A8" s="229"/>
      <c r="B8" s="229">
        <v>5</v>
      </c>
      <c r="C8" s="229" t="s">
        <v>454</v>
      </c>
      <c r="D8" s="230">
        <v>27</v>
      </c>
    </row>
    <row r="9" spans="1:4" x14ac:dyDescent="0.25">
      <c r="A9" s="229"/>
      <c r="B9" s="229">
        <v>6</v>
      </c>
      <c r="C9" s="229" t="s">
        <v>455</v>
      </c>
      <c r="D9" s="230">
        <v>8</v>
      </c>
    </row>
    <row r="10" spans="1:4" x14ac:dyDescent="0.25">
      <c r="A10" s="229"/>
      <c r="B10" s="229">
        <v>8</v>
      </c>
      <c r="C10" s="229" t="s">
        <v>456</v>
      </c>
      <c r="D10" s="230">
        <v>6</v>
      </c>
    </row>
    <row r="11" spans="1:4" x14ac:dyDescent="0.25">
      <c r="A11" s="229"/>
      <c r="B11" s="229" t="s">
        <v>457</v>
      </c>
      <c r="C11" s="229" t="s">
        <v>458</v>
      </c>
      <c r="D11" s="230">
        <v>22</v>
      </c>
    </row>
    <row r="12" spans="1:4" x14ac:dyDescent="0.25">
      <c r="A12" s="231" t="s">
        <v>459</v>
      </c>
      <c r="B12" s="232"/>
      <c r="C12" s="233"/>
      <c r="D12" s="230">
        <v>512</v>
      </c>
    </row>
    <row r="13" spans="1:4" x14ac:dyDescent="0.25">
      <c r="A13" s="229" t="s">
        <v>460</v>
      </c>
      <c r="B13" s="229"/>
      <c r="C13" s="229"/>
      <c r="D13" s="230">
        <v>36</v>
      </c>
    </row>
    <row r="14" spans="1:4" x14ac:dyDescent="0.25">
      <c r="A14" s="229"/>
      <c r="B14" s="229">
        <v>1</v>
      </c>
      <c r="C14" s="229" t="s">
        <v>451</v>
      </c>
      <c r="D14" s="230">
        <v>2233</v>
      </c>
    </row>
    <row r="15" spans="1:4" x14ac:dyDescent="0.25">
      <c r="A15" s="229"/>
      <c r="B15" s="229">
        <v>2</v>
      </c>
      <c r="C15" s="229" t="s">
        <v>452</v>
      </c>
      <c r="D15" s="230">
        <v>796</v>
      </c>
    </row>
    <row r="16" spans="1:4" x14ac:dyDescent="0.25">
      <c r="A16" s="229"/>
      <c r="B16" s="229">
        <v>4</v>
      </c>
      <c r="C16" s="229" t="s">
        <v>453</v>
      </c>
      <c r="D16" s="230">
        <v>143</v>
      </c>
    </row>
    <row r="17" spans="1:4" x14ac:dyDescent="0.25">
      <c r="A17" s="229"/>
      <c r="B17" s="229">
        <v>5</v>
      </c>
      <c r="C17" s="229" t="s">
        <v>454</v>
      </c>
      <c r="D17" s="230">
        <v>82</v>
      </c>
    </row>
    <row r="18" spans="1:4" x14ac:dyDescent="0.25">
      <c r="A18" s="229"/>
      <c r="B18" s="229">
        <v>6</v>
      </c>
      <c r="C18" s="229" t="s">
        <v>455</v>
      </c>
      <c r="D18" s="230">
        <v>292</v>
      </c>
    </row>
    <row r="19" spans="1:4" x14ac:dyDescent="0.25">
      <c r="A19" s="229"/>
      <c r="B19" s="229">
        <v>8</v>
      </c>
      <c r="C19" s="229" t="s">
        <v>456</v>
      </c>
      <c r="D19" s="230">
        <v>14</v>
      </c>
    </row>
    <row r="20" spans="1:4" x14ac:dyDescent="0.25">
      <c r="A20" s="229"/>
      <c r="B20" s="229" t="s">
        <v>457</v>
      </c>
      <c r="C20" s="229" t="s">
        <v>458</v>
      </c>
      <c r="D20" s="230">
        <v>20</v>
      </c>
    </row>
    <row r="21" spans="1:4" ht="13.2" customHeight="1" x14ac:dyDescent="0.25">
      <c r="A21" s="231" t="s">
        <v>461</v>
      </c>
      <c r="B21" s="232"/>
      <c r="C21" s="233"/>
      <c r="D21" s="230">
        <v>3616</v>
      </c>
    </row>
    <row r="22" spans="1:4" x14ac:dyDescent="0.25">
      <c r="A22" s="229" t="s">
        <v>458</v>
      </c>
      <c r="B22" s="229"/>
      <c r="C22" s="229"/>
      <c r="D22" s="230">
        <v>19</v>
      </c>
    </row>
    <row r="23" spans="1:4" x14ac:dyDescent="0.25">
      <c r="A23" s="229"/>
      <c r="B23" s="229">
        <v>1</v>
      </c>
      <c r="C23" s="229" t="s">
        <v>451</v>
      </c>
      <c r="D23" s="230">
        <v>251</v>
      </c>
    </row>
    <row r="24" spans="1:4" x14ac:dyDescent="0.25">
      <c r="A24" s="229"/>
      <c r="B24" s="229">
        <v>2</v>
      </c>
      <c r="C24" s="229" t="s">
        <v>452</v>
      </c>
      <c r="D24" s="230">
        <v>106</v>
      </c>
    </row>
    <row r="25" spans="1:4" x14ac:dyDescent="0.25">
      <c r="A25" s="229"/>
      <c r="B25" s="229">
        <v>4</v>
      </c>
      <c r="C25" s="229" t="s">
        <v>453</v>
      </c>
      <c r="D25" s="230">
        <v>16</v>
      </c>
    </row>
    <row r="26" spans="1:4" x14ac:dyDescent="0.25">
      <c r="A26" s="229"/>
      <c r="B26" s="229">
        <v>5</v>
      </c>
      <c r="C26" s="229" t="s">
        <v>454</v>
      </c>
      <c r="D26" s="230">
        <v>8</v>
      </c>
    </row>
    <row r="27" spans="1:4" x14ac:dyDescent="0.25">
      <c r="A27" s="229"/>
      <c r="B27" s="229">
        <v>6</v>
      </c>
      <c r="C27" s="229" t="s">
        <v>455</v>
      </c>
      <c r="D27" s="230">
        <v>14</v>
      </c>
    </row>
    <row r="28" spans="1:4" x14ac:dyDescent="0.25">
      <c r="A28" s="229"/>
      <c r="B28" s="229">
        <v>8</v>
      </c>
      <c r="C28" s="229" t="s">
        <v>456</v>
      </c>
      <c r="D28" s="230">
        <v>2</v>
      </c>
    </row>
    <row r="29" spans="1:4" x14ac:dyDescent="0.25">
      <c r="A29" s="229"/>
      <c r="B29" s="229" t="s">
        <v>457</v>
      </c>
      <c r="C29" s="229" t="s">
        <v>458</v>
      </c>
      <c r="D29" s="230">
        <v>14</v>
      </c>
    </row>
    <row r="30" spans="1:4" x14ac:dyDescent="0.25">
      <c r="A30" s="231" t="s">
        <v>462</v>
      </c>
      <c r="B30" s="232"/>
      <c r="C30" s="233"/>
      <c r="D30" s="230">
        <v>430</v>
      </c>
    </row>
    <row r="31" spans="1:4" x14ac:dyDescent="0.25">
      <c r="A31" s="231" t="s">
        <v>20</v>
      </c>
      <c r="B31" s="232"/>
      <c r="C31" s="233"/>
      <c r="D31" s="230">
        <v>4558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sqref="A1:XFD1048576"/>
    </sheetView>
  </sheetViews>
  <sheetFormatPr defaultRowHeight="13.2" x14ac:dyDescent="0.25"/>
  <cols>
    <col min="1" max="1" width="17.88671875" style="235" bestFit="1" customWidth="1"/>
    <col min="2" max="2" width="6.5546875" style="235" bestFit="1" customWidth="1"/>
    <col min="3" max="3" width="21.44140625" style="235" bestFit="1" customWidth="1"/>
    <col min="4" max="4" width="21.88671875" style="235" bestFit="1" customWidth="1"/>
    <col min="5" max="5" width="20.6640625" style="235" bestFit="1" customWidth="1"/>
    <col min="6" max="6" width="6.88671875" style="235" bestFit="1" customWidth="1"/>
    <col min="7" max="7" width="11" style="235" bestFit="1" customWidth="1"/>
    <col min="8" max="8" width="5.6640625" style="235" bestFit="1" customWidth="1"/>
    <col min="9" max="9" width="6.5546875" style="235" bestFit="1" customWidth="1"/>
    <col min="10" max="10" width="14.5546875" style="235" bestFit="1" customWidth="1"/>
    <col min="11" max="11" width="12" style="235" bestFit="1" customWidth="1"/>
    <col min="12" max="12" width="10.44140625" style="235" bestFit="1" customWidth="1"/>
    <col min="13" max="16384" width="8.88671875" style="235"/>
  </cols>
  <sheetData>
    <row r="1" spans="1:12" ht="15.6" customHeight="1" x14ac:dyDescent="0.3">
      <c r="A1" s="258" t="s">
        <v>356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</row>
    <row r="2" spans="1:12" x14ac:dyDescent="0.25">
      <c r="A2" s="259" t="s">
        <v>357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</row>
    <row r="3" spans="1:12" x14ac:dyDescent="0.25">
      <c r="A3" s="259"/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</row>
    <row r="4" spans="1:12" ht="15.6" customHeight="1" x14ac:dyDescent="0.3">
      <c r="A4" s="258" t="s">
        <v>464</v>
      </c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</row>
    <row r="5" spans="1:12" ht="15.6" x14ac:dyDescent="0.3">
      <c r="A5" s="258"/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</row>
    <row r="6" spans="1:12" ht="15.6" customHeight="1" x14ac:dyDescent="0.3">
      <c r="A6" s="258" t="s">
        <v>838</v>
      </c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</row>
    <row r="7" spans="1:12" ht="24" x14ac:dyDescent="0.25">
      <c r="A7" s="236" t="s">
        <v>358</v>
      </c>
      <c r="B7" s="236" t="s">
        <v>359</v>
      </c>
      <c r="C7" s="236" t="s">
        <v>360</v>
      </c>
      <c r="D7" s="236" t="s">
        <v>361</v>
      </c>
      <c r="E7" s="236" t="s">
        <v>362</v>
      </c>
      <c r="F7" s="236" t="s">
        <v>363</v>
      </c>
      <c r="G7" s="236" t="s">
        <v>364</v>
      </c>
      <c r="H7" s="236" t="s">
        <v>365</v>
      </c>
      <c r="I7" s="237" t="s">
        <v>366</v>
      </c>
      <c r="J7" s="237" t="s">
        <v>367</v>
      </c>
      <c r="K7" s="236" t="s">
        <v>368</v>
      </c>
      <c r="L7" s="236" t="s">
        <v>369</v>
      </c>
    </row>
    <row r="8" spans="1:12" x14ac:dyDescent="0.25">
      <c r="A8" s="238" t="s">
        <v>821</v>
      </c>
      <c r="B8" s="238" t="s">
        <v>814</v>
      </c>
      <c r="C8" s="238" t="s">
        <v>815</v>
      </c>
      <c r="D8" s="238" t="s">
        <v>816</v>
      </c>
      <c r="E8" s="238" t="s">
        <v>822</v>
      </c>
      <c r="F8" s="238" t="s">
        <v>468</v>
      </c>
      <c r="G8" s="238" t="s">
        <v>370</v>
      </c>
      <c r="H8" s="238" t="s">
        <v>823</v>
      </c>
      <c r="I8" s="239">
        <v>0</v>
      </c>
      <c r="J8" s="240">
        <v>0</v>
      </c>
      <c r="K8" s="238" t="s">
        <v>470</v>
      </c>
      <c r="L8" s="238" t="s">
        <v>824</v>
      </c>
    </row>
    <row r="9" spans="1:12" x14ac:dyDescent="0.25">
      <c r="A9" s="238" t="s">
        <v>821</v>
      </c>
      <c r="B9" s="238" t="s">
        <v>814</v>
      </c>
      <c r="C9" s="238" t="s">
        <v>815</v>
      </c>
      <c r="D9" s="238" t="s">
        <v>817</v>
      </c>
      <c r="E9" s="238" t="s">
        <v>822</v>
      </c>
      <c r="F9" s="238" t="s">
        <v>468</v>
      </c>
      <c r="G9" s="238" t="s">
        <v>370</v>
      </c>
      <c r="H9" s="238" t="s">
        <v>825</v>
      </c>
      <c r="I9" s="239">
        <v>10</v>
      </c>
      <c r="J9" s="240">
        <v>60</v>
      </c>
      <c r="K9" s="238" t="s">
        <v>826</v>
      </c>
      <c r="L9" s="238" t="s">
        <v>827</v>
      </c>
    </row>
    <row r="10" spans="1:12" x14ac:dyDescent="0.25">
      <c r="A10" s="241" t="s">
        <v>818</v>
      </c>
      <c r="B10" s="242"/>
      <c r="C10" s="242"/>
      <c r="D10" s="242"/>
      <c r="E10" s="242"/>
      <c r="F10" s="241"/>
      <c r="G10" s="241"/>
      <c r="H10" s="241"/>
      <c r="I10" s="243">
        <v>10</v>
      </c>
      <c r="J10" s="244">
        <v>60</v>
      </c>
      <c r="K10" s="241"/>
      <c r="L10" s="241"/>
    </row>
    <row r="11" spans="1:12" x14ac:dyDescent="0.25">
      <c r="A11" s="241" t="s">
        <v>819</v>
      </c>
      <c r="B11" s="242"/>
      <c r="C11" s="242"/>
      <c r="D11" s="242"/>
      <c r="E11" s="242"/>
      <c r="F11" s="241"/>
      <c r="G11" s="241"/>
      <c r="H11" s="241"/>
      <c r="I11" s="243">
        <v>10</v>
      </c>
      <c r="J11" s="244">
        <v>60</v>
      </c>
      <c r="K11" s="241"/>
      <c r="L11" s="241"/>
    </row>
    <row r="12" spans="1:12" x14ac:dyDescent="0.25">
      <c r="A12" s="238" t="s">
        <v>298</v>
      </c>
      <c r="B12" s="238" t="s">
        <v>310</v>
      </c>
      <c r="C12" s="238" t="s">
        <v>465</v>
      </c>
      <c r="D12" s="238" t="s">
        <v>466</v>
      </c>
      <c r="E12" s="238" t="s">
        <v>467</v>
      </c>
      <c r="F12" s="238" t="s">
        <v>468</v>
      </c>
      <c r="G12" s="238" t="s">
        <v>370</v>
      </c>
      <c r="H12" s="238" t="s">
        <v>469</v>
      </c>
      <c r="I12" s="239">
        <v>7</v>
      </c>
      <c r="J12" s="240">
        <v>21</v>
      </c>
      <c r="K12" s="238" t="s">
        <v>470</v>
      </c>
      <c r="L12" s="238" t="s">
        <v>471</v>
      </c>
    </row>
    <row r="13" spans="1:12" x14ac:dyDescent="0.25">
      <c r="A13" s="238" t="s">
        <v>298</v>
      </c>
      <c r="B13" s="238" t="s">
        <v>310</v>
      </c>
      <c r="C13" s="238" t="s">
        <v>465</v>
      </c>
      <c r="D13" s="238" t="s">
        <v>472</v>
      </c>
      <c r="E13" s="238" t="s">
        <v>467</v>
      </c>
      <c r="F13" s="238" t="s">
        <v>468</v>
      </c>
      <c r="G13" s="238" t="s">
        <v>370</v>
      </c>
      <c r="H13" s="238" t="s">
        <v>473</v>
      </c>
      <c r="I13" s="239">
        <v>7</v>
      </c>
      <c r="J13" s="240">
        <v>21</v>
      </c>
      <c r="K13" s="238" t="s">
        <v>470</v>
      </c>
      <c r="L13" s="238" t="s">
        <v>471</v>
      </c>
    </row>
    <row r="14" spans="1:12" x14ac:dyDescent="0.25">
      <c r="A14" s="238" t="s">
        <v>298</v>
      </c>
      <c r="B14" s="238" t="s">
        <v>310</v>
      </c>
      <c r="C14" s="238" t="s">
        <v>465</v>
      </c>
      <c r="D14" s="238" t="s">
        <v>474</v>
      </c>
      <c r="E14" s="238" t="s">
        <v>467</v>
      </c>
      <c r="F14" s="238" t="s">
        <v>468</v>
      </c>
      <c r="G14" s="238" t="s">
        <v>370</v>
      </c>
      <c r="H14" s="238" t="s">
        <v>475</v>
      </c>
      <c r="I14" s="239">
        <v>10</v>
      </c>
      <c r="J14" s="240">
        <v>30</v>
      </c>
      <c r="K14" s="238" t="s">
        <v>470</v>
      </c>
      <c r="L14" s="238" t="s">
        <v>471</v>
      </c>
    </row>
    <row r="15" spans="1:12" x14ac:dyDescent="0.25">
      <c r="A15" s="238" t="s">
        <v>298</v>
      </c>
      <c r="B15" s="238" t="s">
        <v>310</v>
      </c>
      <c r="C15" s="238" t="s">
        <v>465</v>
      </c>
      <c r="D15" s="238" t="s">
        <v>476</v>
      </c>
      <c r="E15" s="238" t="s">
        <v>467</v>
      </c>
      <c r="F15" s="238" t="s">
        <v>468</v>
      </c>
      <c r="G15" s="238" t="s">
        <v>370</v>
      </c>
      <c r="H15" s="238" t="s">
        <v>477</v>
      </c>
      <c r="I15" s="239">
        <v>9</v>
      </c>
      <c r="J15" s="240">
        <v>27</v>
      </c>
      <c r="K15" s="238" t="s">
        <v>470</v>
      </c>
      <c r="L15" s="238" t="s">
        <v>471</v>
      </c>
    </row>
    <row r="16" spans="1:12" x14ac:dyDescent="0.25">
      <c r="A16" s="238" t="s">
        <v>298</v>
      </c>
      <c r="B16" s="238" t="s">
        <v>310</v>
      </c>
      <c r="C16" s="238" t="s">
        <v>465</v>
      </c>
      <c r="D16" s="238" t="s">
        <v>478</v>
      </c>
      <c r="E16" s="238" t="s">
        <v>467</v>
      </c>
      <c r="F16" s="238" t="s">
        <v>468</v>
      </c>
      <c r="G16" s="238" t="s">
        <v>370</v>
      </c>
      <c r="H16" s="238" t="s">
        <v>479</v>
      </c>
      <c r="I16" s="239">
        <v>9</v>
      </c>
      <c r="J16" s="240">
        <v>27</v>
      </c>
      <c r="K16" s="238" t="s">
        <v>470</v>
      </c>
      <c r="L16" s="238" t="s">
        <v>471</v>
      </c>
    </row>
    <row r="17" spans="1:12" x14ac:dyDescent="0.25">
      <c r="A17" s="238" t="s">
        <v>298</v>
      </c>
      <c r="B17" s="238" t="s">
        <v>310</v>
      </c>
      <c r="C17" s="238" t="s">
        <v>465</v>
      </c>
      <c r="D17" s="238" t="s">
        <v>480</v>
      </c>
      <c r="E17" s="238" t="s">
        <v>467</v>
      </c>
      <c r="F17" s="238" t="s">
        <v>468</v>
      </c>
      <c r="G17" s="238" t="s">
        <v>370</v>
      </c>
      <c r="H17" s="238" t="s">
        <v>481</v>
      </c>
      <c r="I17" s="239">
        <v>10</v>
      </c>
      <c r="J17" s="240">
        <v>30</v>
      </c>
      <c r="K17" s="238" t="s">
        <v>470</v>
      </c>
      <c r="L17" s="238" t="s">
        <v>471</v>
      </c>
    </row>
    <row r="18" spans="1:12" x14ac:dyDescent="0.25">
      <c r="A18" s="241" t="s">
        <v>482</v>
      </c>
      <c r="B18" s="242"/>
      <c r="C18" s="242"/>
      <c r="D18" s="242"/>
      <c r="E18" s="242"/>
      <c r="F18" s="241"/>
      <c r="G18" s="241"/>
      <c r="H18" s="241"/>
      <c r="I18" s="243">
        <v>52</v>
      </c>
      <c r="J18" s="244">
        <v>156</v>
      </c>
      <c r="K18" s="241"/>
      <c r="L18" s="241"/>
    </row>
    <row r="19" spans="1:12" x14ac:dyDescent="0.25">
      <c r="A19" s="241" t="s">
        <v>483</v>
      </c>
      <c r="B19" s="242"/>
      <c r="C19" s="242"/>
      <c r="D19" s="242"/>
      <c r="E19" s="242"/>
      <c r="F19" s="241"/>
      <c r="G19" s="241"/>
      <c r="H19" s="241"/>
      <c r="I19" s="243">
        <v>52</v>
      </c>
      <c r="J19" s="244">
        <v>156</v>
      </c>
      <c r="K19" s="241"/>
      <c r="L19" s="241"/>
    </row>
    <row r="20" spans="1:12" x14ac:dyDescent="0.25">
      <c r="A20" s="238" t="s">
        <v>161</v>
      </c>
      <c r="B20" s="238" t="s">
        <v>62</v>
      </c>
      <c r="C20" s="238" t="s">
        <v>62</v>
      </c>
      <c r="D20" s="238" t="s">
        <v>484</v>
      </c>
      <c r="E20" s="238" t="s">
        <v>485</v>
      </c>
      <c r="F20" s="238" t="s">
        <v>468</v>
      </c>
      <c r="G20" s="238" t="s">
        <v>370</v>
      </c>
      <c r="H20" s="238" t="s">
        <v>486</v>
      </c>
      <c r="I20" s="239">
        <v>8</v>
      </c>
      <c r="J20" s="240">
        <v>16</v>
      </c>
      <c r="K20" s="238" t="s">
        <v>487</v>
      </c>
      <c r="L20" s="238" t="s">
        <v>488</v>
      </c>
    </row>
    <row r="21" spans="1:12" x14ac:dyDescent="0.25">
      <c r="A21" s="238" t="s">
        <v>161</v>
      </c>
      <c r="B21" s="238" t="s">
        <v>62</v>
      </c>
      <c r="C21" s="238" t="s">
        <v>62</v>
      </c>
      <c r="D21" s="238" t="s">
        <v>489</v>
      </c>
      <c r="E21" s="238" t="s">
        <v>485</v>
      </c>
      <c r="F21" s="238" t="s">
        <v>468</v>
      </c>
      <c r="G21" s="238" t="s">
        <v>370</v>
      </c>
      <c r="H21" s="238" t="s">
        <v>490</v>
      </c>
      <c r="I21" s="239">
        <v>10</v>
      </c>
      <c r="J21" s="240">
        <v>20</v>
      </c>
      <c r="K21" s="238" t="s">
        <v>487</v>
      </c>
      <c r="L21" s="238" t="s">
        <v>488</v>
      </c>
    </row>
    <row r="22" spans="1:12" x14ac:dyDescent="0.25">
      <c r="A22" s="238" t="s">
        <v>161</v>
      </c>
      <c r="B22" s="238" t="s">
        <v>62</v>
      </c>
      <c r="C22" s="238" t="s">
        <v>62</v>
      </c>
      <c r="D22" s="238" t="s">
        <v>491</v>
      </c>
      <c r="E22" s="238" t="s">
        <v>485</v>
      </c>
      <c r="F22" s="238" t="s">
        <v>468</v>
      </c>
      <c r="G22" s="238" t="s">
        <v>370</v>
      </c>
      <c r="H22" s="238" t="s">
        <v>492</v>
      </c>
      <c r="I22" s="239">
        <v>6</v>
      </c>
      <c r="J22" s="240">
        <v>12</v>
      </c>
      <c r="K22" s="238" t="s">
        <v>493</v>
      </c>
      <c r="L22" s="238" t="s">
        <v>494</v>
      </c>
    </row>
    <row r="23" spans="1:12" x14ac:dyDescent="0.25">
      <c r="A23" s="238" t="s">
        <v>161</v>
      </c>
      <c r="B23" s="238" t="s">
        <v>62</v>
      </c>
      <c r="C23" s="238" t="s">
        <v>62</v>
      </c>
      <c r="D23" s="238" t="s">
        <v>495</v>
      </c>
      <c r="E23" s="238" t="s">
        <v>485</v>
      </c>
      <c r="F23" s="238" t="s">
        <v>468</v>
      </c>
      <c r="G23" s="238" t="s">
        <v>370</v>
      </c>
      <c r="H23" s="238" t="s">
        <v>496</v>
      </c>
      <c r="I23" s="239">
        <v>1</v>
      </c>
      <c r="J23" s="240">
        <v>2</v>
      </c>
      <c r="K23" s="238" t="s">
        <v>493</v>
      </c>
      <c r="L23" s="238" t="s">
        <v>494</v>
      </c>
    </row>
    <row r="24" spans="1:12" x14ac:dyDescent="0.25">
      <c r="A24" s="238" t="s">
        <v>161</v>
      </c>
      <c r="B24" s="238" t="s">
        <v>62</v>
      </c>
      <c r="C24" s="238" t="s">
        <v>62</v>
      </c>
      <c r="D24" s="238" t="s">
        <v>495</v>
      </c>
      <c r="E24" s="238" t="s">
        <v>497</v>
      </c>
      <c r="F24" s="238" t="s">
        <v>468</v>
      </c>
      <c r="G24" s="238" t="s">
        <v>370</v>
      </c>
      <c r="H24" s="238" t="s">
        <v>498</v>
      </c>
      <c r="I24" s="239">
        <v>6</v>
      </c>
      <c r="J24" s="240">
        <v>12</v>
      </c>
      <c r="K24" s="238" t="s">
        <v>493</v>
      </c>
      <c r="L24" s="238" t="s">
        <v>494</v>
      </c>
    </row>
    <row r="25" spans="1:12" x14ac:dyDescent="0.25">
      <c r="A25" s="238" t="s">
        <v>161</v>
      </c>
      <c r="B25" s="238" t="s">
        <v>62</v>
      </c>
      <c r="C25" s="238" t="s">
        <v>62</v>
      </c>
      <c r="D25" s="238" t="s">
        <v>499</v>
      </c>
      <c r="E25" s="238" t="s">
        <v>485</v>
      </c>
      <c r="F25" s="238" t="s">
        <v>468</v>
      </c>
      <c r="G25" s="238" t="s">
        <v>370</v>
      </c>
      <c r="H25" s="238" t="s">
        <v>500</v>
      </c>
      <c r="I25" s="239">
        <v>2</v>
      </c>
      <c r="J25" s="240">
        <v>4</v>
      </c>
      <c r="K25" s="238" t="s">
        <v>493</v>
      </c>
      <c r="L25" s="238" t="s">
        <v>494</v>
      </c>
    </row>
    <row r="26" spans="1:12" x14ac:dyDescent="0.25">
      <c r="A26" s="241" t="s">
        <v>501</v>
      </c>
      <c r="B26" s="242"/>
      <c r="C26" s="242"/>
      <c r="D26" s="242"/>
      <c r="E26" s="242"/>
      <c r="F26" s="241"/>
      <c r="G26" s="241"/>
      <c r="H26" s="241"/>
      <c r="I26" s="243">
        <v>33</v>
      </c>
      <c r="J26" s="244">
        <v>66</v>
      </c>
      <c r="K26" s="241"/>
      <c r="L26" s="241"/>
    </row>
    <row r="27" spans="1:12" x14ac:dyDescent="0.25">
      <c r="A27" s="241" t="s">
        <v>371</v>
      </c>
      <c r="B27" s="242"/>
      <c r="C27" s="242"/>
      <c r="D27" s="242"/>
      <c r="E27" s="242"/>
      <c r="F27" s="241"/>
      <c r="G27" s="241"/>
      <c r="H27" s="241"/>
      <c r="I27" s="243">
        <v>33</v>
      </c>
      <c r="J27" s="244">
        <v>66</v>
      </c>
      <c r="K27" s="241"/>
      <c r="L27" s="241"/>
    </row>
    <row r="28" spans="1:12" x14ac:dyDescent="0.25">
      <c r="A28" s="238" t="s">
        <v>199</v>
      </c>
      <c r="B28" s="238" t="s">
        <v>42</v>
      </c>
      <c r="C28" s="238" t="s">
        <v>502</v>
      </c>
      <c r="D28" s="238" t="s">
        <v>503</v>
      </c>
      <c r="E28" s="238" t="s">
        <v>504</v>
      </c>
      <c r="F28" s="238" t="s">
        <v>468</v>
      </c>
      <c r="G28" s="238" t="s">
        <v>370</v>
      </c>
      <c r="H28" s="238" t="s">
        <v>505</v>
      </c>
      <c r="I28" s="239">
        <v>18</v>
      </c>
      <c r="J28" s="240">
        <v>0</v>
      </c>
      <c r="K28" s="238" t="s">
        <v>506</v>
      </c>
      <c r="L28" s="238" t="s">
        <v>507</v>
      </c>
    </row>
    <row r="29" spans="1:12" x14ac:dyDescent="0.25">
      <c r="A29" s="241" t="s">
        <v>508</v>
      </c>
      <c r="B29" s="242"/>
      <c r="C29" s="242"/>
      <c r="D29" s="242"/>
      <c r="E29" s="242"/>
      <c r="F29" s="241"/>
      <c r="G29" s="241"/>
      <c r="H29" s="241"/>
      <c r="I29" s="243">
        <v>18</v>
      </c>
      <c r="J29" s="244">
        <v>0</v>
      </c>
      <c r="K29" s="241"/>
      <c r="L29" s="241"/>
    </row>
    <row r="30" spans="1:12" x14ac:dyDescent="0.25">
      <c r="A30" s="238" t="s">
        <v>199</v>
      </c>
      <c r="B30" s="238" t="s">
        <v>91</v>
      </c>
      <c r="C30" s="238" t="s">
        <v>411</v>
      </c>
      <c r="D30" s="238" t="s">
        <v>509</v>
      </c>
      <c r="E30" s="238" t="s">
        <v>510</v>
      </c>
      <c r="F30" s="238" t="s">
        <v>468</v>
      </c>
      <c r="G30" s="238" t="s">
        <v>833</v>
      </c>
      <c r="H30" s="238" t="s">
        <v>511</v>
      </c>
      <c r="I30" s="239">
        <v>0</v>
      </c>
      <c r="J30" s="240">
        <v>0</v>
      </c>
      <c r="K30" s="238" t="s">
        <v>512</v>
      </c>
      <c r="L30" s="238" t="s">
        <v>513</v>
      </c>
    </row>
    <row r="31" spans="1:12" x14ac:dyDescent="0.25">
      <c r="A31" s="238" t="s">
        <v>199</v>
      </c>
      <c r="B31" s="238" t="s">
        <v>91</v>
      </c>
      <c r="C31" s="238" t="s">
        <v>411</v>
      </c>
      <c r="D31" s="238" t="s">
        <v>509</v>
      </c>
      <c r="E31" s="238" t="s">
        <v>514</v>
      </c>
      <c r="F31" s="238" t="s">
        <v>468</v>
      </c>
      <c r="G31" s="238" t="s">
        <v>370</v>
      </c>
      <c r="H31" s="238" t="s">
        <v>515</v>
      </c>
      <c r="I31" s="239">
        <v>15</v>
      </c>
      <c r="J31" s="240">
        <v>45</v>
      </c>
      <c r="K31" s="238" t="s">
        <v>512</v>
      </c>
      <c r="L31" s="238" t="s">
        <v>513</v>
      </c>
    </row>
    <row r="32" spans="1:12" x14ac:dyDescent="0.25">
      <c r="A32" s="241" t="s">
        <v>412</v>
      </c>
      <c r="B32" s="242"/>
      <c r="C32" s="242"/>
      <c r="D32" s="242"/>
      <c r="E32" s="242"/>
      <c r="F32" s="241"/>
      <c r="G32" s="241"/>
      <c r="H32" s="241"/>
      <c r="I32" s="243">
        <v>15</v>
      </c>
      <c r="J32" s="244">
        <v>45</v>
      </c>
      <c r="K32" s="241"/>
      <c r="L32" s="241"/>
    </row>
    <row r="33" spans="1:12" x14ac:dyDescent="0.25">
      <c r="A33" s="241" t="s">
        <v>413</v>
      </c>
      <c r="B33" s="242"/>
      <c r="C33" s="242"/>
      <c r="D33" s="242"/>
      <c r="E33" s="242"/>
      <c r="F33" s="241"/>
      <c r="G33" s="241"/>
      <c r="H33" s="241"/>
      <c r="I33" s="243">
        <v>33</v>
      </c>
      <c r="J33" s="244">
        <v>45</v>
      </c>
      <c r="K33" s="241"/>
      <c r="L33" s="241"/>
    </row>
    <row r="34" spans="1:12" x14ac:dyDescent="0.25">
      <c r="A34" s="238" t="s">
        <v>233</v>
      </c>
      <c r="B34" s="238" t="s">
        <v>78</v>
      </c>
      <c r="C34" s="238" t="s">
        <v>78</v>
      </c>
      <c r="D34" s="238" t="s">
        <v>516</v>
      </c>
      <c r="E34" s="238" t="s">
        <v>517</v>
      </c>
      <c r="F34" s="238" t="s">
        <v>468</v>
      </c>
      <c r="G34" s="238" t="s">
        <v>370</v>
      </c>
      <c r="H34" s="238" t="s">
        <v>518</v>
      </c>
      <c r="I34" s="239">
        <v>0</v>
      </c>
      <c r="J34" s="240">
        <v>0</v>
      </c>
      <c r="K34" s="238" t="s">
        <v>512</v>
      </c>
      <c r="L34" s="238" t="s">
        <v>519</v>
      </c>
    </row>
    <row r="35" spans="1:12" x14ac:dyDescent="0.25">
      <c r="A35" s="238" t="s">
        <v>233</v>
      </c>
      <c r="B35" s="238" t="s">
        <v>78</v>
      </c>
      <c r="C35" s="238" t="s">
        <v>520</v>
      </c>
      <c r="D35" s="238" t="s">
        <v>521</v>
      </c>
      <c r="E35" s="238" t="s">
        <v>517</v>
      </c>
      <c r="F35" s="238" t="s">
        <v>468</v>
      </c>
      <c r="G35" s="238" t="s">
        <v>370</v>
      </c>
      <c r="H35" s="238" t="s">
        <v>522</v>
      </c>
      <c r="I35" s="239">
        <v>5</v>
      </c>
      <c r="J35" s="240">
        <v>15</v>
      </c>
      <c r="K35" s="238" t="s">
        <v>512</v>
      </c>
      <c r="L35" s="238" t="s">
        <v>519</v>
      </c>
    </row>
    <row r="36" spans="1:12" x14ac:dyDescent="0.25">
      <c r="A36" s="241" t="s">
        <v>523</v>
      </c>
      <c r="B36" s="242"/>
      <c r="C36" s="242"/>
      <c r="D36" s="242"/>
      <c r="E36" s="242"/>
      <c r="F36" s="241"/>
      <c r="G36" s="241"/>
      <c r="H36" s="241"/>
      <c r="I36" s="243">
        <v>5</v>
      </c>
      <c r="J36" s="244">
        <v>15</v>
      </c>
      <c r="K36" s="241"/>
      <c r="L36" s="241"/>
    </row>
    <row r="37" spans="1:12" x14ac:dyDescent="0.25">
      <c r="A37" s="238" t="s">
        <v>233</v>
      </c>
      <c r="B37" s="238" t="s">
        <v>814</v>
      </c>
      <c r="C37" s="238" t="s">
        <v>815</v>
      </c>
      <c r="D37" s="238" t="s">
        <v>820</v>
      </c>
      <c r="E37" s="238" t="s">
        <v>828</v>
      </c>
      <c r="F37" s="238" t="s">
        <v>468</v>
      </c>
      <c r="G37" s="238" t="s">
        <v>370</v>
      </c>
      <c r="H37" s="238" t="s">
        <v>829</v>
      </c>
      <c r="I37" s="239">
        <v>3</v>
      </c>
      <c r="J37" s="240">
        <v>18</v>
      </c>
      <c r="K37" s="238" t="s">
        <v>470</v>
      </c>
      <c r="L37" s="238" t="s">
        <v>824</v>
      </c>
    </row>
    <row r="38" spans="1:12" x14ac:dyDescent="0.25">
      <c r="A38" s="241" t="s">
        <v>818</v>
      </c>
      <c r="B38" s="242"/>
      <c r="C38" s="242"/>
      <c r="D38" s="242"/>
      <c r="E38" s="242"/>
      <c r="F38" s="241"/>
      <c r="G38" s="241"/>
      <c r="H38" s="241"/>
      <c r="I38" s="243">
        <v>3</v>
      </c>
      <c r="J38" s="244">
        <v>18</v>
      </c>
      <c r="K38" s="241"/>
      <c r="L38" s="241"/>
    </row>
    <row r="39" spans="1:12" x14ac:dyDescent="0.25">
      <c r="A39" s="241" t="s">
        <v>372</v>
      </c>
      <c r="B39" s="242"/>
      <c r="C39" s="242"/>
      <c r="D39" s="242"/>
      <c r="E39" s="242"/>
      <c r="F39" s="241"/>
      <c r="G39" s="241"/>
      <c r="H39" s="241"/>
      <c r="I39" s="243">
        <v>8</v>
      </c>
      <c r="J39" s="244">
        <v>33</v>
      </c>
      <c r="K39" s="241"/>
      <c r="L39" s="241"/>
    </row>
    <row r="40" spans="1:12" x14ac:dyDescent="0.25">
      <c r="A40" s="245" t="s">
        <v>20</v>
      </c>
      <c r="B40" s="246"/>
      <c r="C40" s="246"/>
      <c r="D40" s="246"/>
      <c r="E40" s="246"/>
      <c r="F40" s="245"/>
      <c r="G40" s="245"/>
      <c r="H40" s="245"/>
      <c r="I40" s="247">
        <v>136</v>
      </c>
      <c r="J40" s="248">
        <v>360</v>
      </c>
      <c r="K40" s="245"/>
      <c r="L40" s="245"/>
    </row>
    <row r="41" spans="1:12" ht="15.6" x14ac:dyDescent="0.3">
      <c r="A41" s="258"/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</row>
  </sheetData>
  <mergeCells count="7">
    <mergeCell ref="A41:L41"/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selection activeCell="C49" sqref="C49"/>
    </sheetView>
  </sheetViews>
  <sheetFormatPr defaultColWidth="8.88671875" defaultRowHeight="13.2" x14ac:dyDescent="0.25"/>
  <cols>
    <col min="1" max="1" width="22.88671875" style="144" customWidth="1"/>
    <col min="2" max="2" width="13.109375" style="144" customWidth="1"/>
    <col min="3" max="3" width="31.33203125" style="144" customWidth="1"/>
    <col min="4" max="16384" width="8.88671875" style="144"/>
  </cols>
  <sheetData>
    <row r="1" spans="1:3" ht="15.6" x14ac:dyDescent="0.3">
      <c r="A1" s="261" t="s">
        <v>375</v>
      </c>
      <c r="B1" s="261"/>
      <c r="C1" s="261"/>
    </row>
    <row r="2" spans="1:3" x14ac:dyDescent="0.25">
      <c r="A2" s="262"/>
      <c r="B2" s="262"/>
      <c r="C2" s="262"/>
    </row>
    <row r="3" spans="1:3" ht="13.8" thickBot="1" x14ac:dyDescent="0.3">
      <c r="A3" s="260"/>
      <c r="B3" s="260"/>
      <c r="C3" s="260"/>
    </row>
    <row r="4" spans="1:3" ht="13.8" thickBot="1" x14ac:dyDescent="0.3">
      <c r="A4" s="204" t="s">
        <v>376</v>
      </c>
      <c r="B4" s="216" t="s">
        <v>377</v>
      </c>
      <c r="C4" s="217" t="s">
        <v>378</v>
      </c>
    </row>
    <row r="5" spans="1:3" x14ac:dyDescent="0.25">
      <c r="A5" s="205" t="s">
        <v>379</v>
      </c>
      <c r="B5" s="218" t="s">
        <v>8</v>
      </c>
      <c r="C5" s="219">
        <v>27</v>
      </c>
    </row>
    <row r="6" spans="1:3" x14ac:dyDescent="0.25">
      <c r="A6" s="205"/>
      <c r="B6" s="205" t="s">
        <v>380</v>
      </c>
      <c r="C6" s="206">
        <v>21</v>
      </c>
    </row>
    <row r="7" spans="1:3" x14ac:dyDescent="0.25">
      <c r="A7" s="32"/>
      <c r="B7" s="207" t="s">
        <v>381</v>
      </c>
      <c r="C7" s="208">
        <v>24</v>
      </c>
    </row>
    <row r="8" spans="1:3" x14ac:dyDescent="0.25">
      <c r="A8" s="207" t="s">
        <v>382</v>
      </c>
      <c r="B8" s="207" t="s">
        <v>8</v>
      </c>
      <c r="C8" s="208">
        <v>57</v>
      </c>
    </row>
    <row r="9" spans="1:3" x14ac:dyDescent="0.25">
      <c r="A9" s="32"/>
      <c r="B9" s="207" t="s">
        <v>380</v>
      </c>
      <c r="C9" s="208">
        <v>641</v>
      </c>
    </row>
    <row r="10" spans="1:3" x14ac:dyDescent="0.25">
      <c r="A10" s="32"/>
      <c r="B10" s="207" t="s">
        <v>383</v>
      </c>
      <c r="C10" s="208">
        <v>9</v>
      </c>
    </row>
    <row r="11" spans="1:3" x14ac:dyDescent="0.25">
      <c r="A11" s="32"/>
      <c r="B11" s="207" t="s">
        <v>381</v>
      </c>
      <c r="C11" s="208">
        <v>105</v>
      </c>
    </row>
    <row r="12" spans="1:3" x14ac:dyDescent="0.25">
      <c r="A12" s="207" t="s">
        <v>384</v>
      </c>
      <c r="B12" s="207" t="s">
        <v>380</v>
      </c>
      <c r="C12" s="208">
        <v>0</v>
      </c>
    </row>
    <row r="13" spans="1:3" x14ac:dyDescent="0.25">
      <c r="A13" s="32"/>
      <c r="B13" s="207" t="s">
        <v>381</v>
      </c>
      <c r="C13" s="208">
        <v>108</v>
      </c>
    </row>
    <row r="14" spans="1:3" x14ac:dyDescent="0.25">
      <c r="A14" s="207" t="s">
        <v>385</v>
      </c>
      <c r="B14" s="207" t="s">
        <v>8</v>
      </c>
      <c r="C14" s="208">
        <v>0</v>
      </c>
    </row>
    <row r="15" spans="1:3" x14ac:dyDescent="0.25">
      <c r="A15" s="207"/>
      <c r="B15" s="207" t="s">
        <v>380</v>
      </c>
      <c r="C15" s="208">
        <v>9</v>
      </c>
    </row>
    <row r="16" spans="1:3" x14ac:dyDescent="0.25">
      <c r="A16" s="32"/>
      <c r="B16" s="207" t="s">
        <v>381</v>
      </c>
      <c r="C16" s="208">
        <v>168</v>
      </c>
    </row>
    <row r="17" spans="1:3" x14ac:dyDescent="0.25">
      <c r="A17" s="207" t="s">
        <v>386</v>
      </c>
      <c r="B17" s="207" t="s">
        <v>8</v>
      </c>
      <c r="C17" s="208">
        <v>0</v>
      </c>
    </row>
    <row r="18" spans="1:3" x14ac:dyDescent="0.25">
      <c r="A18" s="32"/>
      <c r="B18" s="207" t="s">
        <v>380</v>
      </c>
      <c r="C18" s="208">
        <v>81</v>
      </c>
    </row>
    <row r="19" spans="1:3" x14ac:dyDescent="0.25">
      <c r="A19" s="32"/>
      <c r="B19" s="207" t="s">
        <v>381</v>
      </c>
      <c r="C19" s="208">
        <v>0</v>
      </c>
    </row>
    <row r="20" spans="1:3" x14ac:dyDescent="0.25">
      <c r="A20" s="209" t="s">
        <v>20</v>
      </c>
      <c r="B20" s="207"/>
      <c r="C20" s="210">
        <f>SUM(C5:C19)</f>
        <v>1250</v>
      </c>
    </row>
    <row r="24" spans="1:3" ht="15.6" x14ac:dyDescent="0.3">
      <c r="A24" s="261" t="s">
        <v>387</v>
      </c>
      <c r="B24" s="261"/>
      <c r="C24" s="261"/>
    </row>
    <row r="25" spans="1:3" x14ac:dyDescent="0.25">
      <c r="A25" s="260"/>
      <c r="B25" s="260"/>
      <c r="C25" s="260"/>
    </row>
    <row r="26" spans="1:3" ht="13.8" thickBot="1" x14ac:dyDescent="0.3">
      <c r="A26" s="260"/>
      <c r="B26" s="260"/>
      <c r="C26" s="260"/>
    </row>
    <row r="27" spans="1:3" s="211" customFormat="1" ht="27" x14ac:dyDescent="0.3">
      <c r="A27" s="216" t="s">
        <v>388</v>
      </c>
      <c r="B27" s="216" t="s">
        <v>377</v>
      </c>
      <c r="C27" s="217" t="s">
        <v>389</v>
      </c>
    </row>
    <row r="28" spans="1:3" s="211" customFormat="1" ht="15.6" x14ac:dyDescent="0.3">
      <c r="A28" s="207" t="s">
        <v>379</v>
      </c>
      <c r="B28" s="207" t="s">
        <v>8</v>
      </c>
      <c r="C28" s="213">
        <v>9</v>
      </c>
    </row>
    <row r="29" spans="1:3" x14ac:dyDescent="0.25">
      <c r="A29" s="36"/>
      <c r="B29" s="207" t="s">
        <v>7</v>
      </c>
      <c r="C29" s="213">
        <v>7</v>
      </c>
    </row>
    <row r="30" spans="1:3" ht="26.4" x14ac:dyDescent="0.25">
      <c r="A30" s="205"/>
      <c r="B30" s="205" t="s">
        <v>105</v>
      </c>
      <c r="C30" s="212">
        <v>0</v>
      </c>
    </row>
    <row r="31" spans="1:3" x14ac:dyDescent="0.25">
      <c r="A31" s="32"/>
      <c r="B31" s="207" t="s">
        <v>381</v>
      </c>
      <c r="C31" s="213">
        <v>8</v>
      </c>
    </row>
    <row r="32" spans="1:3" x14ac:dyDescent="0.25">
      <c r="A32" s="209" t="s">
        <v>390</v>
      </c>
      <c r="B32" s="207"/>
      <c r="C32" s="214">
        <f>SUM(C28:C31)</f>
        <v>24</v>
      </c>
    </row>
    <row r="33" spans="1:3" x14ac:dyDescent="0.25">
      <c r="A33" s="207" t="s">
        <v>382</v>
      </c>
      <c r="B33" s="207" t="s">
        <v>8</v>
      </c>
      <c r="C33" s="213">
        <v>14</v>
      </c>
    </row>
    <row r="34" spans="1:3" x14ac:dyDescent="0.25">
      <c r="A34" s="32"/>
      <c r="B34" s="207" t="s">
        <v>7</v>
      </c>
      <c r="C34" s="213">
        <v>125</v>
      </c>
    </row>
    <row r="35" spans="1:3" ht="26.4" x14ac:dyDescent="0.25">
      <c r="A35" s="207"/>
      <c r="B35" s="207" t="s">
        <v>105</v>
      </c>
      <c r="C35" s="213">
        <v>2</v>
      </c>
    </row>
    <row r="36" spans="1:3" x14ac:dyDescent="0.25">
      <c r="A36" s="32"/>
      <c r="B36" s="207" t="s">
        <v>381</v>
      </c>
      <c r="C36" s="213">
        <v>15</v>
      </c>
    </row>
    <row r="37" spans="1:3" x14ac:dyDescent="0.25">
      <c r="A37" s="209" t="s">
        <v>391</v>
      </c>
      <c r="B37" s="207"/>
      <c r="C37" s="214">
        <f>SUM(C33:C36)</f>
        <v>156</v>
      </c>
    </row>
    <row r="38" spans="1:3" x14ac:dyDescent="0.25">
      <c r="A38" s="207" t="s">
        <v>384</v>
      </c>
      <c r="B38" s="207" t="s">
        <v>7</v>
      </c>
      <c r="C38" s="213">
        <v>0</v>
      </c>
    </row>
    <row r="39" spans="1:3" ht="26.4" x14ac:dyDescent="0.25">
      <c r="A39" s="207"/>
      <c r="B39" s="207" t="s">
        <v>105</v>
      </c>
      <c r="C39" s="213">
        <v>0</v>
      </c>
    </row>
    <row r="40" spans="1:3" x14ac:dyDescent="0.25">
      <c r="A40" s="32"/>
      <c r="B40" s="207" t="s">
        <v>381</v>
      </c>
      <c r="C40" s="213">
        <v>25</v>
      </c>
    </row>
    <row r="41" spans="1:3" x14ac:dyDescent="0.25">
      <c r="A41" s="209" t="s">
        <v>392</v>
      </c>
      <c r="B41" s="207"/>
      <c r="C41" s="214">
        <f>SUM(C38:C40)</f>
        <v>25</v>
      </c>
    </row>
    <row r="42" spans="1:3" x14ac:dyDescent="0.25">
      <c r="A42" s="207" t="s">
        <v>385</v>
      </c>
      <c r="B42" s="207" t="s">
        <v>8</v>
      </c>
      <c r="C42" s="215">
        <v>0</v>
      </c>
    </row>
    <row r="43" spans="1:3" x14ac:dyDescent="0.25">
      <c r="B43" s="207" t="s">
        <v>7</v>
      </c>
      <c r="C43" s="213">
        <v>2</v>
      </c>
    </row>
    <row r="44" spans="1:3" ht="26.4" x14ac:dyDescent="0.25">
      <c r="A44" s="207"/>
      <c r="B44" s="207" t="s">
        <v>105</v>
      </c>
      <c r="C44" s="213">
        <v>0</v>
      </c>
    </row>
    <row r="45" spans="1:3" x14ac:dyDescent="0.25">
      <c r="A45" s="32"/>
      <c r="B45" s="207" t="s">
        <v>381</v>
      </c>
      <c r="C45" s="213">
        <v>41</v>
      </c>
    </row>
    <row r="46" spans="1:3" x14ac:dyDescent="0.25">
      <c r="A46" s="209" t="s">
        <v>393</v>
      </c>
      <c r="B46" s="207"/>
      <c r="C46" s="214">
        <f>SUM(C42:C45)</f>
        <v>43</v>
      </c>
    </row>
    <row r="47" spans="1:3" x14ac:dyDescent="0.25">
      <c r="A47" s="207" t="s">
        <v>386</v>
      </c>
      <c r="B47" s="207" t="s">
        <v>8</v>
      </c>
      <c r="C47" s="215">
        <v>0</v>
      </c>
    </row>
    <row r="48" spans="1:3" x14ac:dyDescent="0.25">
      <c r="B48" s="207" t="s">
        <v>7</v>
      </c>
      <c r="C48" s="213">
        <v>22</v>
      </c>
    </row>
    <row r="49" spans="1:3" ht="26.4" x14ac:dyDescent="0.25">
      <c r="A49" s="207"/>
      <c r="B49" s="207" t="s">
        <v>105</v>
      </c>
      <c r="C49" s="213">
        <v>0</v>
      </c>
    </row>
    <row r="50" spans="1:3" x14ac:dyDescent="0.25">
      <c r="A50" s="32"/>
      <c r="B50" s="207" t="s">
        <v>381</v>
      </c>
      <c r="C50" s="213">
        <v>0</v>
      </c>
    </row>
    <row r="51" spans="1:3" x14ac:dyDescent="0.25">
      <c r="A51" s="209" t="s">
        <v>394</v>
      </c>
      <c r="B51" s="207"/>
      <c r="C51" s="214">
        <f>SUM(C47:C50)</f>
        <v>22</v>
      </c>
    </row>
    <row r="52" spans="1:3" x14ac:dyDescent="0.25">
      <c r="A52" s="209" t="s">
        <v>20</v>
      </c>
      <c r="B52" s="207"/>
      <c r="C52" s="214">
        <f>SUM(C51,C46,C41,C37,C32)</f>
        <v>270</v>
      </c>
    </row>
  </sheetData>
  <mergeCells count="6">
    <mergeCell ref="A26:C26"/>
    <mergeCell ref="A1:C1"/>
    <mergeCell ref="A2:C2"/>
    <mergeCell ref="A3:C3"/>
    <mergeCell ref="A24:C24"/>
    <mergeCell ref="A25:C25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6"/>
  <sheetViews>
    <sheetView zoomScaleNormal="100" workbookViewId="0">
      <selection sqref="A1:XFD1048576"/>
    </sheetView>
  </sheetViews>
  <sheetFormatPr defaultRowHeight="13.2" x14ac:dyDescent="0.25"/>
  <cols>
    <col min="1" max="1" width="34.6640625" style="182" bestFit="1" customWidth="1"/>
    <col min="2" max="2" width="12.77734375" style="182" bestFit="1" customWidth="1"/>
    <col min="3" max="3" width="10.33203125" style="182" bestFit="1" customWidth="1"/>
    <col min="4" max="5" width="22.88671875" style="182" bestFit="1" customWidth="1"/>
    <col min="6" max="6" width="16" style="182" bestFit="1" customWidth="1"/>
    <col min="7" max="8" width="19.109375" style="182" bestFit="1" customWidth="1"/>
    <col min="9" max="9" width="25.77734375" style="182" bestFit="1" customWidth="1"/>
    <col min="10" max="16384" width="8.88671875" style="182"/>
  </cols>
  <sheetData>
    <row r="1" spans="1:9" ht="17.399999999999999" customHeight="1" x14ac:dyDescent="0.3">
      <c r="A1" s="263" t="s">
        <v>37</v>
      </c>
      <c r="B1" s="263"/>
      <c r="C1" s="263"/>
      <c r="D1" s="263"/>
      <c r="E1" s="263"/>
      <c r="F1" s="263"/>
      <c r="G1" s="263"/>
      <c r="H1" s="263"/>
      <c r="I1" s="263"/>
    </row>
    <row r="2" spans="1:9" ht="15.6" customHeight="1" x14ac:dyDescent="0.3">
      <c r="A2" s="264" t="s">
        <v>524</v>
      </c>
      <c r="B2" s="264"/>
      <c r="C2" s="264"/>
      <c r="D2" s="264"/>
      <c r="E2" s="264"/>
      <c r="F2" s="264"/>
      <c r="G2" s="264"/>
      <c r="H2" s="264"/>
      <c r="I2" s="264"/>
    </row>
    <row r="3" spans="1:9" x14ac:dyDescent="0.25">
      <c r="A3" s="265"/>
      <c r="B3" s="265"/>
      <c r="C3" s="265"/>
      <c r="D3" s="265"/>
      <c r="E3" s="265"/>
      <c r="F3" s="265"/>
      <c r="G3" s="265"/>
      <c r="H3" s="265"/>
      <c r="I3" s="265"/>
    </row>
    <row r="4" spans="1:9" ht="39.6" x14ac:dyDescent="0.25">
      <c r="A4" s="234" t="s">
        <v>839</v>
      </c>
      <c r="B4" s="234" t="s">
        <v>840</v>
      </c>
      <c r="C4" s="234" t="s">
        <v>841</v>
      </c>
      <c r="D4" s="224" t="s">
        <v>842</v>
      </c>
      <c r="E4" s="224" t="s">
        <v>843</v>
      </c>
      <c r="F4" s="224" t="s">
        <v>844</v>
      </c>
      <c r="G4" s="224" t="s">
        <v>845</v>
      </c>
      <c r="H4" s="224" t="s">
        <v>846</v>
      </c>
      <c r="I4" s="224" t="s">
        <v>847</v>
      </c>
    </row>
    <row r="6" spans="1:9" x14ac:dyDescent="0.25">
      <c r="A6" s="234" t="s">
        <v>298</v>
      </c>
      <c r="B6" s="234" t="s">
        <v>109</v>
      </c>
      <c r="C6" s="234" t="s">
        <v>525</v>
      </c>
      <c r="D6" s="224">
        <v>0</v>
      </c>
      <c r="E6" s="224">
        <v>0</v>
      </c>
      <c r="F6" s="224">
        <v>0</v>
      </c>
      <c r="G6" s="224">
        <v>0</v>
      </c>
      <c r="H6" s="224">
        <v>0</v>
      </c>
      <c r="I6" s="224">
        <v>0</v>
      </c>
    </row>
    <row r="7" spans="1:9" x14ac:dyDescent="0.25">
      <c r="C7" s="234" t="s">
        <v>306</v>
      </c>
      <c r="D7" s="224">
        <v>0</v>
      </c>
      <c r="E7" s="224">
        <v>0</v>
      </c>
      <c r="F7" s="224">
        <v>0</v>
      </c>
      <c r="G7" s="224">
        <v>0</v>
      </c>
      <c r="H7" s="224">
        <v>0</v>
      </c>
      <c r="I7" s="224">
        <v>0</v>
      </c>
    </row>
    <row r="8" spans="1:9" x14ac:dyDescent="0.25">
      <c r="C8" s="234" t="s">
        <v>118</v>
      </c>
      <c r="D8" s="224">
        <v>0</v>
      </c>
      <c r="E8" s="224">
        <v>0</v>
      </c>
      <c r="F8" s="224">
        <v>0</v>
      </c>
      <c r="G8" s="224">
        <v>0</v>
      </c>
      <c r="H8" s="224">
        <v>0</v>
      </c>
      <c r="I8" s="224">
        <v>0</v>
      </c>
    </row>
    <row r="9" spans="1:9" x14ac:dyDescent="0.25">
      <c r="C9" s="234" t="s">
        <v>119</v>
      </c>
      <c r="D9" s="224">
        <v>0</v>
      </c>
      <c r="E9" s="224">
        <v>0</v>
      </c>
      <c r="F9" s="224">
        <v>0</v>
      </c>
      <c r="G9" s="224">
        <v>0</v>
      </c>
      <c r="H9" s="224">
        <v>0</v>
      </c>
      <c r="I9" s="224">
        <v>0</v>
      </c>
    </row>
    <row r="10" spans="1:9" x14ac:dyDescent="0.25">
      <c r="C10" s="234" t="s">
        <v>526</v>
      </c>
      <c r="D10" s="224">
        <v>0</v>
      </c>
      <c r="E10" s="224">
        <v>0</v>
      </c>
      <c r="F10" s="224">
        <v>0</v>
      </c>
      <c r="G10" s="224">
        <v>0</v>
      </c>
      <c r="H10" s="224">
        <v>0</v>
      </c>
      <c r="I10" s="224">
        <v>0</v>
      </c>
    </row>
    <row r="11" spans="1:9" x14ac:dyDescent="0.25">
      <c r="C11" s="234" t="s">
        <v>120</v>
      </c>
      <c r="D11" s="224">
        <v>0</v>
      </c>
      <c r="E11" s="224">
        <v>0</v>
      </c>
      <c r="F11" s="224">
        <v>0</v>
      </c>
      <c r="G11" s="224">
        <v>0</v>
      </c>
      <c r="H11" s="224">
        <v>0</v>
      </c>
      <c r="I11" s="224">
        <v>0</v>
      </c>
    </row>
    <row r="12" spans="1:9" x14ac:dyDescent="0.25">
      <c r="C12" s="234" t="s">
        <v>527</v>
      </c>
      <c r="D12" s="224">
        <v>0</v>
      </c>
      <c r="E12" s="224">
        <v>0</v>
      </c>
      <c r="F12" s="224">
        <v>0</v>
      </c>
      <c r="G12" s="224">
        <v>0</v>
      </c>
      <c r="H12" s="224">
        <v>0</v>
      </c>
      <c r="I12" s="224">
        <v>0</v>
      </c>
    </row>
    <row r="13" spans="1:9" x14ac:dyDescent="0.25">
      <c r="C13" s="234" t="s">
        <v>528</v>
      </c>
      <c r="D13" s="224">
        <v>0</v>
      </c>
      <c r="E13" s="224">
        <v>0</v>
      </c>
      <c r="F13" s="224">
        <v>0</v>
      </c>
      <c r="G13" s="224">
        <v>0</v>
      </c>
      <c r="H13" s="224">
        <v>0</v>
      </c>
      <c r="I13" s="224">
        <v>0</v>
      </c>
    </row>
    <row r="14" spans="1:9" x14ac:dyDescent="0.25">
      <c r="C14" s="234" t="s">
        <v>121</v>
      </c>
      <c r="D14" s="224">
        <v>0</v>
      </c>
      <c r="E14" s="224">
        <v>0</v>
      </c>
      <c r="F14" s="224">
        <v>0</v>
      </c>
      <c r="G14" s="224">
        <v>0</v>
      </c>
      <c r="H14" s="224">
        <v>0</v>
      </c>
      <c r="I14" s="224">
        <v>0</v>
      </c>
    </row>
    <row r="15" spans="1:9" x14ac:dyDescent="0.25">
      <c r="C15" s="234" t="s">
        <v>122</v>
      </c>
      <c r="D15" s="224">
        <v>0</v>
      </c>
      <c r="E15" s="224">
        <v>0</v>
      </c>
      <c r="F15" s="224">
        <v>0</v>
      </c>
      <c r="G15" s="224">
        <v>0</v>
      </c>
      <c r="H15" s="224">
        <v>0</v>
      </c>
      <c r="I15" s="224">
        <v>0</v>
      </c>
    </row>
    <row r="16" spans="1:9" x14ac:dyDescent="0.25">
      <c r="C16" s="234" t="s">
        <v>123</v>
      </c>
      <c r="D16" s="224">
        <v>0</v>
      </c>
      <c r="E16" s="224">
        <v>0</v>
      </c>
      <c r="F16" s="224">
        <v>0</v>
      </c>
      <c r="G16" s="224">
        <v>0</v>
      </c>
      <c r="H16" s="224">
        <v>0</v>
      </c>
      <c r="I16" s="224">
        <v>0</v>
      </c>
    </row>
    <row r="17" spans="1:9" x14ac:dyDescent="0.25">
      <c r="C17" s="234" t="s">
        <v>529</v>
      </c>
      <c r="D17" s="224">
        <v>0</v>
      </c>
      <c r="E17" s="224">
        <v>0</v>
      </c>
      <c r="F17" s="224">
        <v>0</v>
      </c>
      <c r="G17" s="224">
        <v>0</v>
      </c>
      <c r="H17" s="224">
        <v>0</v>
      </c>
      <c r="I17" s="224">
        <v>0</v>
      </c>
    </row>
    <row r="18" spans="1:9" x14ac:dyDescent="0.25">
      <c r="C18" s="234" t="s">
        <v>530</v>
      </c>
      <c r="D18" s="224">
        <v>0</v>
      </c>
      <c r="E18" s="224">
        <v>0</v>
      </c>
      <c r="F18" s="224">
        <v>0</v>
      </c>
      <c r="G18" s="224">
        <v>0</v>
      </c>
      <c r="H18" s="224">
        <v>0</v>
      </c>
      <c r="I18" s="224">
        <v>0</v>
      </c>
    </row>
    <row r="19" spans="1:9" x14ac:dyDescent="0.25">
      <c r="C19" s="234" t="s">
        <v>531</v>
      </c>
      <c r="D19" s="224">
        <v>0</v>
      </c>
      <c r="E19" s="224">
        <v>0</v>
      </c>
      <c r="F19" s="224">
        <v>0</v>
      </c>
      <c r="G19" s="224">
        <v>0</v>
      </c>
      <c r="H19" s="224">
        <v>0</v>
      </c>
      <c r="I19" s="224">
        <v>0</v>
      </c>
    </row>
    <row r="20" spans="1:9" x14ac:dyDescent="0.25">
      <c r="C20" s="234" t="s">
        <v>532</v>
      </c>
      <c r="D20" s="224">
        <v>0</v>
      </c>
      <c r="E20" s="224">
        <v>0</v>
      </c>
      <c r="F20" s="224">
        <v>0</v>
      </c>
      <c r="G20" s="224">
        <v>0</v>
      </c>
      <c r="H20" s="224">
        <v>0</v>
      </c>
      <c r="I20" s="224">
        <v>0</v>
      </c>
    </row>
    <row r="21" spans="1:9" x14ac:dyDescent="0.25">
      <c r="C21" s="234" t="s">
        <v>533</v>
      </c>
      <c r="D21" s="224">
        <v>0</v>
      </c>
      <c r="E21" s="224">
        <v>0</v>
      </c>
      <c r="F21" s="224">
        <v>0</v>
      </c>
      <c r="G21" s="224">
        <v>0</v>
      </c>
      <c r="H21" s="224">
        <v>0</v>
      </c>
      <c r="I21" s="224">
        <v>0</v>
      </c>
    </row>
    <row r="22" spans="1:9" x14ac:dyDescent="0.25">
      <c r="C22" s="234" t="s">
        <v>307</v>
      </c>
      <c r="D22" s="224">
        <v>0</v>
      </c>
      <c r="E22" s="224">
        <v>0</v>
      </c>
      <c r="F22" s="224">
        <v>0</v>
      </c>
      <c r="G22" s="224">
        <v>0</v>
      </c>
      <c r="H22" s="224">
        <v>0</v>
      </c>
      <c r="I22" s="224">
        <v>0</v>
      </c>
    </row>
    <row r="23" spans="1:9" x14ac:dyDescent="0.25">
      <c r="C23" s="234" t="s">
        <v>124</v>
      </c>
      <c r="D23" s="224">
        <v>0</v>
      </c>
      <c r="E23" s="224">
        <v>0</v>
      </c>
      <c r="F23" s="224">
        <v>0</v>
      </c>
      <c r="G23" s="224">
        <v>0</v>
      </c>
      <c r="H23" s="224">
        <v>0</v>
      </c>
      <c r="I23" s="224">
        <v>0</v>
      </c>
    </row>
    <row r="24" spans="1:9" x14ac:dyDescent="0.25">
      <c r="C24" s="234" t="s">
        <v>534</v>
      </c>
      <c r="D24" s="224">
        <v>0</v>
      </c>
      <c r="E24" s="224">
        <v>0</v>
      </c>
      <c r="F24" s="224">
        <v>0</v>
      </c>
      <c r="G24" s="224">
        <v>0</v>
      </c>
      <c r="H24" s="224">
        <v>0</v>
      </c>
      <c r="I24" s="224">
        <v>0</v>
      </c>
    </row>
    <row r="25" spans="1:9" x14ac:dyDescent="0.25">
      <c r="C25" s="234" t="s">
        <v>308</v>
      </c>
      <c r="D25" s="224">
        <v>0</v>
      </c>
      <c r="E25" s="224">
        <v>0</v>
      </c>
      <c r="F25" s="224">
        <v>0</v>
      </c>
      <c r="G25" s="224">
        <v>0</v>
      </c>
      <c r="H25" s="224">
        <v>0</v>
      </c>
      <c r="I25" s="224">
        <v>0</v>
      </c>
    </row>
    <row r="26" spans="1:9" x14ac:dyDescent="0.25">
      <c r="C26" s="234" t="s">
        <v>836</v>
      </c>
      <c r="D26" s="224">
        <v>0</v>
      </c>
      <c r="E26" s="224">
        <v>0</v>
      </c>
      <c r="F26" s="224">
        <v>0</v>
      </c>
      <c r="G26" s="224">
        <v>0</v>
      </c>
      <c r="H26" s="224">
        <v>0</v>
      </c>
      <c r="I26" s="224">
        <v>0</v>
      </c>
    </row>
    <row r="27" spans="1:9" x14ac:dyDescent="0.25">
      <c r="C27" s="234" t="s">
        <v>535</v>
      </c>
      <c r="D27" s="224">
        <v>0</v>
      </c>
      <c r="E27" s="224">
        <v>0</v>
      </c>
      <c r="F27" s="224">
        <v>0</v>
      </c>
      <c r="G27" s="224">
        <v>0</v>
      </c>
      <c r="H27" s="224">
        <v>0</v>
      </c>
      <c r="I27" s="224">
        <v>0</v>
      </c>
    </row>
    <row r="28" spans="1:9" x14ac:dyDescent="0.25">
      <c r="A28" s="225" t="s">
        <v>125</v>
      </c>
      <c r="B28" s="234"/>
      <c r="C28" s="234"/>
      <c r="D28" s="226">
        <v>0</v>
      </c>
      <c r="E28" s="226">
        <v>0</v>
      </c>
      <c r="F28" s="226">
        <v>0</v>
      </c>
      <c r="G28" s="226">
        <v>0</v>
      </c>
      <c r="H28" s="226">
        <v>0</v>
      </c>
      <c r="I28" s="226">
        <v>0</v>
      </c>
    </row>
    <row r="30" spans="1:9" x14ac:dyDescent="0.25">
      <c r="B30" s="234" t="s">
        <v>70</v>
      </c>
      <c r="C30" s="234" t="s">
        <v>525</v>
      </c>
      <c r="D30" s="224">
        <v>1</v>
      </c>
      <c r="E30" s="224">
        <v>2</v>
      </c>
      <c r="F30" s="224">
        <v>1</v>
      </c>
      <c r="G30" s="224">
        <v>31</v>
      </c>
      <c r="H30" s="224">
        <v>36</v>
      </c>
      <c r="I30" s="224">
        <v>5</v>
      </c>
    </row>
    <row r="31" spans="1:9" x14ac:dyDescent="0.25">
      <c r="C31" s="234" t="s">
        <v>306</v>
      </c>
      <c r="D31" s="224">
        <v>0</v>
      </c>
      <c r="E31" s="224">
        <v>1</v>
      </c>
      <c r="F31" s="224">
        <v>1</v>
      </c>
      <c r="G31" s="224">
        <v>0</v>
      </c>
      <c r="H31" s="224">
        <v>23</v>
      </c>
      <c r="I31" s="224">
        <v>23</v>
      </c>
    </row>
    <row r="32" spans="1:9" x14ac:dyDescent="0.25">
      <c r="C32" s="234" t="s">
        <v>118</v>
      </c>
      <c r="D32" s="224">
        <v>2</v>
      </c>
      <c r="E32" s="224">
        <v>1</v>
      </c>
      <c r="F32" s="224">
        <v>-1</v>
      </c>
      <c r="G32" s="224">
        <v>19</v>
      </c>
      <c r="H32" s="224">
        <v>22</v>
      </c>
      <c r="I32" s="224">
        <v>3</v>
      </c>
    </row>
    <row r="33" spans="3:9" x14ac:dyDescent="0.25">
      <c r="C33" s="234" t="s">
        <v>119</v>
      </c>
      <c r="D33" s="224">
        <v>1</v>
      </c>
      <c r="E33" s="224">
        <v>2</v>
      </c>
      <c r="F33" s="224">
        <v>1</v>
      </c>
      <c r="G33" s="224">
        <v>2</v>
      </c>
      <c r="H33" s="224">
        <v>6</v>
      </c>
      <c r="I33" s="224">
        <v>4</v>
      </c>
    </row>
    <row r="34" spans="3:9" x14ac:dyDescent="0.25">
      <c r="C34" s="234" t="s">
        <v>526</v>
      </c>
      <c r="D34" s="224">
        <v>0</v>
      </c>
      <c r="E34" s="224">
        <v>1</v>
      </c>
      <c r="F34" s="224">
        <v>1</v>
      </c>
      <c r="G34" s="224">
        <v>0</v>
      </c>
      <c r="H34" s="224">
        <v>20</v>
      </c>
      <c r="I34" s="224">
        <v>20</v>
      </c>
    </row>
    <row r="35" spans="3:9" x14ac:dyDescent="0.25">
      <c r="C35" s="234" t="s">
        <v>120</v>
      </c>
      <c r="D35" s="224">
        <v>1</v>
      </c>
      <c r="E35" s="224">
        <v>1</v>
      </c>
      <c r="F35" s="224">
        <v>0</v>
      </c>
      <c r="G35" s="224">
        <v>30</v>
      </c>
      <c r="H35" s="224">
        <v>38</v>
      </c>
      <c r="I35" s="224">
        <v>8</v>
      </c>
    </row>
    <row r="36" spans="3:9" x14ac:dyDescent="0.25">
      <c r="C36" s="234" t="s">
        <v>527</v>
      </c>
      <c r="D36" s="224">
        <v>1</v>
      </c>
      <c r="E36" s="224">
        <v>1</v>
      </c>
      <c r="F36" s="224">
        <v>0</v>
      </c>
      <c r="G36" s="224">
        <v>17</v>
      </c>
      <c r="H36" s="224">
        <v>33</v>
      </c>
      <c r="I36" s="224">
        <v>16</v>
      </c>
    </row>
    <row r="37" spans="3:9" x14ac:dyDescent="0.25">
      <c r="C37" s="234" t="s">
        <v>528</v>
      </c>
      <c r="D37" s="224">
        <v>2</v>
      </c>
      <c r="E37" s="224">
        <v>2</v>
      </c>
      <c r="F37" s="224">
        <v>0</v>
      </c>
      <c r="G37" s="224">
        <v>42</v>
      </c>
      <c r="H37" s="224">
        <v>41</v>
      </c>
      <c r="I37" s="224">
        <v>-1</v>
      </c>
    </row>
    <row r="38" spans="3:9" x14ac:dyDescent="0.25">
      <c r="C38" s="234" t="s">
        <v>121</v>
      </c>
      <c r="D38" s="224">
        <v>0</v>
      </c>
      <c r="E38" s="224">
        <v>2</v>
      </c>
      <c r="F38" s="224">
        <v>2</v>
      </c>
      <c r="G38" s="224">
        <v>0</v>
      </c>
      <c r="H38" s="224">
        <v>46</v>
      </c>
      <c r="I38" s="224">
        <v>46</v>
      </c>
    </row>
    <row r="39" spans="3:9" x14ac:dyDescent="0.25">
      <c r="C39" s="234" t="s">
        <v>122</v>
      </c>
      <c r="D39" s="224">
        <v>3</v>
      </c>
      <c r="E39" s="224">
        <v>3</v>
      </c>
      <c r="F39" s="224">
        <v>0</v>
      </c>
      <c r="G39" s="224">
        <v>64</v>
      </c>
      <c r="H39" s="224">
        <v>59</v>
      </c>
      <c r="I39" s="224">
        <v>-5</v>
      </c>
    </row>
    <row r="40" spans="3:9" x14ac:dyDescent="0.25">
      <c r="C40" s="234" t="s">
        <v>123</v>
      </c>
      <c r="D40" s="224">
        <v>1</v>
      </c>
      <c r="E40" s="224">
        <v>1</v>
      </c>
      <c r="F40" s="224">
        <v>0</v>
      </c>
      <c r="G40" s="224">
        <v>29</v>
      </c>
      <c r="H40" s="224">
        <v>34</v>
      </c>
      <c r="I40" s="224">
        <v>5</v>
      </c>
    </row>
    <row r="41" spans="3:9" x14ac:dyDescent="0.25">
      <c r="C41" s="234" t="s">
        <v>529</v>
      </c>
      <c r="D41" s="224">
        <v>1</v>
      </c>
      <c r="E41" s="224">
        <v>2</v>
      </c>
      <c r="F41" s="224">
        <v>1</v>
      </c>
      <c r="G41" s="224">
        <v>30</v>
      </c>
      <c r="H41" s="224">
        <v>45</v>
      </c>
      <c r="I41" s="224">
        <v>15</v>
      </c>
    </row>
    <row r="42" spans="3:9" x14ac:dyDescent="0.25">
      <c r="C42" s="234" t="s">
        <v>530</v>
      </c>
      <c r="D42" s="224">
        <v>1</v>
      </c>
      <c r="E42" s="224">
        <v>1</v>
      </c>
      <c r="F42" s="224">
        <v>0</v>
      </c>
      <c r="G42" s="224">
        <v>14</v>
      </c>
      <c r="H42" s="224">
        <v>11</v>
      </c>
      <c r="I42" s="224">
        <v>-3</v>
      </c>
    </row>
    <row r="43" spans="3:9" x14ac:dyDescent="0.25">
      <c r="C43" s="234" t="s">
        <v>531</v>
      </c>
      <c r="D43" s="224">
        <v>0</v>
      </c>
      <c r="E43" s="224">
        <v>2</v>
      </c>
      <c r="F43" s="224">
        <v>2</v>
      </c>
      <c r="G43" s="224">
        <v>0</v>
      </c>
      <c r="H43" s="224">
        <v>9</v>
      </c>
      <c r="I43" s="224">
        <v>9</v>
      </c>
    </row>
    <row r="44" spans="3:9" x14ac:dyDescent="0.25">
      <c r="C44" s="234" t="s">
        <v>532</v>
      </c>
      <c r="D44" s="224">
        <v>0</v>
      </c>
      <c r="E44" s="224">
        <v>1</v>
      </c>
      <c r="F44" s="224">
        <v>1</v>
      </c>
      <c r="G44" s="224">
        <v>0</v>
      </c>
      <c r="H44" s="224">
        <v>14</v>
      </c>
      <c r="I44" s="224">
        <v>14</v>
      </c>
    </row>
    <row r="45" spans="3:9" x14ac:dyDescent="0.25">
      <c r="C45" s="234" t="s">
        <v>533</v>
      </c>
      <c r="D45" s="224">
        <v>1</v>
      </c>
      <c r="E45" s="224">
        <v>0</v>
      </c>
      <c r="F45" s="224">
        <v>-1</v>
      </c>
      <c r="G45" s="224">
        <v>34</v>
      </c>
      <c r="H45" s="224">
        <v>0</v>
      </c>
      <c r="I45" s="224">
        <v>-34</v>
      </c>
    </row>
    <row r="46" spans="3:9" x14ac:dyDescent="0.25">
      <c r="C46" s="234" t="s">
        <v>307</v>
      </c>
      <c r="D46" s="224">
        <v>1</v>
      </c>
      <c r="E46" s="224">
        <v>0</v>
      </c>
      <c r="F46" s="224">
        <v>-1</v>
      </c>
      <c r="G46" s="224">
        <v>18</v>
      </c>
      <c r="H46" s="224">
        <v>0</v>
      </c>
      <c r="I46" s="224">
        <v>-18</v>
      </c>
    </row>
    <row r="47" spans="3:9" x14ac:dyDescent="0.25">
      <c r="C47" s="234" t="s">
        <v>124</v>
      </c>
      <c r="D47" s="224">
        <v>2</v>
      </c>
      <c r="E47" s="224">
        <v>1</v>
      </c>
      <c r="F47" s="224">
        <v>-1</v>
      </c>
      <c r="G47" s="224">
        <v>30</v>
      </c>
      <c r="H47" s="224">
        <v>15</v>
      </c>
      <c r="I47" s="224">
        <v>-15</v>
      </c>
    </row>
    <row r="48" spans="3:9" x14ac:dyDescent="0.25">
      <c r="C48" s="234" t="s">
        <v>534</v>
      </c>
      <c r="D48" s="224">
        <v>1</v>
      </c>
      <c r="E48" s="224">
        <v>1</v>
      </c>
      <c r="F48" s="224">
        <v>0</v>
      </c>
      <c r="G48" s="224">
        <v>27</v>
      </c>
      <c r="H48" s="224">
        <v>21</v>
      </c>
      <c r="I48" s="224">
        <v>-6</v>
      </c>
    </row>
    <row r="49" spans="1:9" x14ac:dyDescent="0.25">
      <c r="C49" s="234" t="s">
        <v>308</v>
      </c>
      <c r="D49" s="224">
        <v>1</v>
      </c>
      <c r="E49" s="224">
        <v>0</v>
      </c>
      <c r="F49" s="224">
        <v>-1</v>
      </c>
      <c r="G49" s="224">
        <v>9</v>
      </c>
      <c r="H49" s="224">
        <v>0</v>
      </c>
      <c r="I49" s="224">
        <v>-9</v>
      </c>
    </row>
    <row r="50" spans="1:9" x14ac:dyDescent="0.25">
      <c r="C50" s="234" t="s">
        <v>836</v>
      </c>
      <c r="D50" s="224">
        <v>0</v>
      </c>
      <c r="E50" s="224">
        <v>1</v>
      </c>
      <c r="F50" s="224">
        <v>1</v>
      </c>
      <c r="G50" s="224">
        <v>0</v>
      </c>
      <c r="H50" s="224">
        <v>1</v>
      </c>
      <c r="I50" s="224">
        <v>1</v>
      </c>
    </row>
    <row r="51" spans="1:9" x14ac:dyDescent="0.25">
      <c r="C51" s="234" t="s">
        <v>535</v>
      </c>
      <c r="D51" s="224">
        <v>1</v>
      </c>
      <c r="E51" s="224">
        <v>1</v>
      </c>
      <c r="F51" s="224">
        <v>0</v>
      </c>
      <c r="G51" s="224">
        <v>15</v>
      </c>
      <c r="H51" s="224">
        <v>27</v>
      </c>
      <c r="I51" s="224">
        <v>12</v>
      </c>
    </row>
    <row r="52" spans="1:9" x14ac:dyDescent="0.25">
      <c r="C52" s="234" t="s">
        <v>309</v>
      </c>
      <c r="D52" s="224">
        <v>1</v>
      </c>
      <c r="E52" s="224">
        <v>1</v>
      </c>
      <c r="F52" s="224">
        <v>0</v>
      </c>
      <c r="G52" s="224">
        <v>29</v>
      </c>
      <c r="H52" s="224">
        <v>33</v>
      </c>
      <c r="I52" s="224">
        <v>4</v>
      </c>
    </row>
    <row r="53" spans="1:9" x14ac:dyDescent="0.25">
      <c r="C53" s="234" t="s">
        <v>126</v>
      </c>
      <c r="D53" s="224">
        <v>1</v>
      </c>
      <c r="E53" s="224">
        <v>1</v>
      </c>
      <c r="F53" s="224">
        <v>0</v>
      </c>
      <c r="G53" s="224">
        <v>30</v>
      </c>
      <c r="H53" s="224">
        <v>21</v>
      </c>
      <c r="I53" s="224">
        <v>-9</v>
      </c>
    </row>
    <row r="54" spans="1:9" x14ac:dyDescent="0.25">
      <c r="C54" s="234" t="s">
        <v>127</v>
      </c>
      <c r="D54" s="224">
        <v>2</v>
      </c>
      <c r="E54" s="224">
        <v>1</v>
      </c>
      <c r="F54" s="224">
        <v>-1</v>
      </c>
      <c r="G54" s="224">
        <v>25</v>
      </c>
      <c r="H54" s="224">
        <v>36</v>
      </c>
      <c r="I54" s="224">
        <v>11</v>
      </c>
    </row>
    <row r="55" spans="1:9" x14ac:dyDescent="0.25">
      <c r="C55" s="234" t="s">
        <v>128</v>
      </c>
      <c r="D55" s="224">
        <v>0</v>
      </c>
      <c r="E55" s="224">
        <v>2</v>
      </c>
      <c r="F55" s="224">
        <v>2</v>
      </c>
      <c r="G55" s="224">
        <v>0</v>
      </c>
      <c r="H55" s="224">
        <v>42</v>
      </c>
      <c r="I55" s="224">
        <v>42</v>
      </c>
    </row>
    <row r="56" spans="1:9" x14ac:dyDescent="0.25">
      <c r="C56" s="234" t="s">
        <v>129</v>
      </c>
      <c r="D56" s="224">
        <v>3</v>
      </c>
      <c r="E56" s="224">
        <v>0</v>
      </c>
      <c r="F56" s="224">
        <v>-3</v>
      </c>
      <c r="G56" s="224">
        <v>132</v>
      </c>
      <c r="H56" s="224">
        <v>0</v>
      </c>
      <c r="I56" s="224">
        <v>-132</v>
      </c>
    </row>
    <row r="57" spans="1:9" x14ac:dyDescent="0.25">
      <c r="C57" s="234" t="s">
        <v>130</v>
      </c>
      <c r="D57" s="224">
        <v>0</v>
      </c>
      <c r="E57" s="224">
        <v>2</v>
      </c>
      <c r="F57" s="224">
        <v>2</v>
      </c>
      <c r="G57" s="224">
        <v>0</v>
      </c>
      <c r="H57" s="224">
        <v>34</v>
      </c>
      <c r="I57" s="224">
        <v>34</v>
      </c>
    </row>
    <row r="58" spans="1:9" x14ac:dyDescent="0.25">
      <c r="C58" s="234" t="s">
        <v>131</v>
      </c>
      <c r="D58" s="224">
        <v>1</v>
      </c>
      <c r="E58" s="224">
        <v>1</v>
      </c>
      <c r="F58" s="224">
        <v>0</v>
      </c>
      <c r="G58" s="224">
        <v>32</v>
      </c>
      <c r="H58" s="224">
        <v>37</v>
      </c>
      <c r="I58" s="224">
        <v>5</v>
      </c>
    </row>
    <row r="59" spans="1:9" x14ac:dyDescent="0.25">
      <c r="C59" s="234" t="s">
        <v>132</v>
      </c>
      <c r="D59" s="224">
        <v>3</v>
      </c>
      <c r="E59" s="224">
        <v>1</v>
      </c>
      <c r="F59" s="224">
        <v>-2</v>
      </c>
      <c r="G59" s="224">
        <v>19</v>
      </c>
      <c r="H59" s="224">
        <v>17</v>
      </c>
      <c r="I59" s="224">
        <v>-2</v>
      </c>
    </row>
    <row r="60" spans="1:9" x14ac:dyDescent="0.25">
      <c r="C60" s="234" t="s">
        <v>133</v>
      </c>
      <c r="D60" s="224">
        <v>1</v>
      </c>
      <c r="E60" s="224">
        <v>0</v>
      </c>
      <c r="F60" s="224">
        <v>-1</v>
      </c>
      <c r="G60" s="224">
        <v>30</v>
      </c>
      <c r="H60" s="224">
        <v>0</v>
      </c>
      <c r="I60" s="224">
        <v>-30</v>
      </c>
    </row>
    <row r="61" spans="1:9" x14ac:dyDescent="0.25">
      <c r="C61" s="234" t="s">
        <v>134</v>
      </c>
      <c r="D61" s="224">
        <v>2</v>
      </c>
      <c r="E61" s="224">
        <v>2</v>
      </c>
      <c r="F61" s="224">
        <v>0</v>
      </c>
      <c r="G61" s="224">
        <v>53</v>
      </c>
      <c r="H61" s="224">
        <v>54</v>
      </c>
      <c r="I61" s="224">
        <v>1</v>
      </c>
    </row>
    <row r="62" spans="1:9" x14ac:dyDescent="0.25">
      <c r="C62" s="234" t="s">
        <v>536</v>
      </c>
      <c r="D62" s="224">
        <v>1</v>
      </c>
      <c r="E62" s="224">
        <v>0</v>
      </c>
      <c r="F62" s="224">
        <v>-1</v>
      </c>
      <c r="G62" s="224">
        <v>18</v>
      </c>
      <c r="H62" s="224">
        <v>0</v>
      </c>
      <c r="I62" s="224">
        <v>-18</v>
      </c>
    </row>
    <row r="63" spans="1:9" x14ac:dyDescent="0.25">
      <c r="A63" s="225" t="s">
        <v>135</v>
      </c>
      <c r="B63" s="234"/>
      <c r="C63" s="234"/>
      <c r="D63" s="226">
        <v>36</v>
      </c>
      <c r="E63" s="226">
        <v>38</v>
      </c>
      <c r="F63" s="226">
        <v>2</v>
      </c>
      <c r="G63" s="226">
        <v>779</v>
      </c>
      <c r="H63" s="226">
        <v>775</v>
      </c>
      <c r="I63" s="226">
        <v>-4</v>
      </c>
    </row>
    <row r="65" spans="1:9" x14ac:dyDescent="0.25">
      <c r="B65" s="234" t="s">
        <v>42</v>
      </c>
      <c r="C65" s="234" t="s">
        <v>537</v>
      </c>
      <c r="D65" s="224">
        <v>0</v>
      </c>
      <c r="E65" s="224">
        <v>1</v>
      </c>
      <c r="F65" s="224">
        <v>1</v>
      </c>
      <c r="G65" s="224">
        <v>0</v>
      </c>
      <c r="H65" s="224">
        <v>8</v>
      </c>
      <c r="I65" s="224">
        <v>8</v>
      </c>
    </row>
    <row r="66" spans="1:9" x14ac:dyDescent="0.25">
      <c r="A66" s="225" t="s">
        <v>202</v>
      </c>
      <c r="B66" s="234"/>
      <c r="C66" s="234"/>
      <c r="D66" s="226">
        <v>0</v>
      </c>
      <c r="E66" s="226">
        <v>1</v>
      </c>
      <c r="F66" s="226">
        <v>1</v>
      </c>
      <c r="G66" s="226">
        <v>0</v>
      </c>
      <c r="H66" s="226">
        <v>8</v>
      </c>
      <c r="I66" s="226">
        <v>8</v>
      </c>
    </row>
    <row r="68" spans="1:9" x14ac:dyDescent="0.25">
      <c r="B68" s="234" t="s">
        <v>93</v>
      </c>
      <c r="C68" s="234" t="s">
        <v>538</v>
      </c>
      <c r="D68" s="224">
        <v>1</v>
      </c>
      <c r="E68" s="224">
        <v>1</v>
      </c>
      <c r="F68" s="224">
        <v>0</v>
      </c>
      <c r="G68" s="224">
        <v>25</v>
      </c>
      <c r="H68" s="224">
        <v>34</v>
      </c>
      <c r="I68" s="224">
        <v>9</v>
      </c>
    </row>
    <row r="69" spans="1:9" x14ac:dyDescent="0.25">
      <c r="C69" s="234" t="s">
        <v>136</v>
      </c>
      <c r="D69" s="224">
        <v>1</v>
      </c>
      <c r="E69" s="224">
        <v>1</v>
      </c>
      <c r="F69" s="224">
        <v>0</v>
      </c>
      <c r="G69" s="224">
        <v>18</v>
      </c>
      <c r="H69" s="224">
        <v>14</v>
      </c>
      <c r="I69" s="224">
        <v>-4</v>
      </c>
    </row>
    <row r="70" spans="1:9" x14ac:dyDescent="0.25">
      <c r="C70" s="234" t="s">
        <v>539</v>
      </c>
      <c r="D70" s="224">
        <v>1</v>
      </c>
      <c r="E70" s="224">
        <v>1</v>
      </c>
      <c r="F70" s="224">
        <v>0</v>
      </c>
      <c r="G70" s="224">
        <v>15</v>
      </c>
      <c r="H70" s="224">
        <v>35</v>
      </c>
      <c r="I70" s="224">
        <v>20</v>
      </c>
    </row>
    <row r="71" spans="1:9" x14ac:dyDescent="0.25">
      <c r="C71" s="234" t="s">
        <v>540</v>
      </c>
      <c r="D71" s="224">
        <v>1</v>
      </c>
      <c r="E71" s="224">
        <v>1</v>
      </c>
      <c r="F71" s="224">
        <v>0</v>
      </c>
      <c r="G71" s="224">
        <v>26</v>
      </c>
      <c r="H71" s="224">
        <v>26</v>
      </c>
      <c r="I71" s="224">
        <v>0</v>
      </c>
    </row>
    <row r="72" spans="1:9" x14ac:dyDescent="0.25">
      <c r="C72" s="234" t="s">
        <v>137</v>
      </c>
      <c r="D72" s="224">
        <v>1</v>
      </c>
      <c r="E72" s="224">
        <v>1</v>
      </c>
      <c r="F72" s="224">
        <v>0</v>
      </c>
      <c r="G72" s="224">
        <v>21</v>
      </c>
      <c r="H72" s="224">
        <v>13</v>
      </c>
      <c r="I72" s="224">
        <v>-8</v>
      </c>
    </row>
    <row r="73" spans="1:9" x14ac:dyDescent="0.25">
      <c r="C73" s="234" t="s">
        <v>541</v>
      </c>
      <c r="D73" s="224">
        <v>1</v>
      </c>
      <c r="E73" s="224">
        <v>1</v>
      </c>
      <c r="F73" s="224">
        <v>0</v>
      </c>
      <c r="G73" s="224">
        <v>26</v>
      </c>
      <c r="H73" s="224">
        <v>35</v>
      </c>
      <c r="I73" s="224">
        <v>9</v>
      </c>
    </row>
    <row r="74" spans="1:9" x14ac:dyDescent="0.25">
      <c r="C74" s="234" t="s">
        <v>542</v>
      </c>
      <c r="D74" s="224">
        <v>1</v>
      </c>
      <c r="E74" s="224">
        <v>1</v>
      </c>
      <c r="F74" s="224">
        <v>0</v>
      </c>
      <c r="G74" s="224">
        <v>26</v>
      </c>
      <c r="H74" s="224">
        <v>27</v>
      </c>
      <c r="I74" s="224">
        <v>1</v>
      </c>
    </row>
    <row r="75" spans="1:9" x14ac:dyDescent="0.25">
      <c r="A75" s="225" t="s">
        <v>138</v>
      </c>
      <c r="B75" s="234"/>
      <c r="C75" s="234"/>
      <c r="D75" s="226">
        <v>7</v>
      </c>
      <c r="E75" s="226">
        <v>7</v>
      </c>
      <c r="F75" s="226">
        <v>0</v>
      </c>
      <c r="G75" s="226">
        <v>157</v>
      </c>
      <c r="H75" s="226">
        <v>184</v>
      </c>
      <c r="I75" s="226">
        <v>27</v>
      </c>
    </row>
    <row r="77" spans="1:9" x14ac:dyDescent="0.25">
      <c r="B77" s="234" t="s">
        <v>73</v>
      </c>
      <c r="C77" s="234" t="s">
        <v>139</v>
      </c>
      <c r="D77" s="224">
        <v>2</v>
      </c>
      <c r="E77" s="224">
        <v>1</v>
      </c>
      <c r="F77" s="224">
        <v>-1</v>
      </c>
      <c r="G77" s="224">
        <v>17</v>
      </c>
      <c r="H77" s="224">
        <v>39</v>
      </c>
      <c r="I77" s="224">
        <v>22</v>
      </c>
    </row>
    <row r="78" spans="1:9" x14ac:dyDescent="0.25">
      <c r="C78" s="234" t="s">
        <v>140</v>
      </c>
      <c r="D78" s="224">
        <v>2</v>
      </c>
      <c r="E78" s="224">
        <v>1</v>
      </c>
      <c r="F78" s="224">
        <v>-1</v>
      </c>
      <c r="G78" s="224">
        <v>28</v>
      </c>
      <c r="H78" s="224">
        <v>40</v>
      </c>
      <c r="I78" s="224">
        <v>12</v>
      </c>
    </row>
    <row r="79" spans="1:9" x14ac:dyDescent="0.25">
      <c r="C79" s="234" t="s">
        <v>141</v>
      </c>
      <c r="D79" s="224">
        <v>2</v>
      </c>
      <c r="E79" s="224">
        <v>1</v>
      </c>
      <c r="F79" s="224">
        <v>-1</v>
      </c>
      <c r="G79" s="224">
        <v>35</v>
      </c>
      <c r="H79" s="224">
        <v>40</v>
      </c>
      <c r="I79" s="224">
        <v>5</v>
      </c>
    </row>
    <row r="80" spans="1:9" x14ac:dyDescent="0.25">
      <c r="C80" s="234" t="s">
        <v>142</v>
      </c>
      <c r="D80" s="224">
        <v>2</v>
      </c>
      <c r="E80" s="224">
        <v>1</v>
      </c>
      <c r="F80" s="224">
        <v>-1</v>
      </c>
      <c r="G80" s="224">
        <v>20</v>
      </c>
      <c r="H80" s="224">
        <v>19</v>
      </c>
      <c r="I80" s="224">
        <v>-1</v>
      </c>
    </row>
    <row r="81" spans="1:9" x14ac:dyDescent="0.25">
      <c r="C81" s="234" t="s">
        <v>143</v>
      </c>
      <c r="D81" s="224">
        <v>1</v>
      </c>
      <c r="E81" s="224">
        <v>1</v>
      </c>
      <c r="F81" s="224">
        <v>0</v>
      </c>
      <c r="G81" s="224">
        <v>23</v>
      </c>
      <c r="H81" s="224">
        <v>19</v>
      </c>
      <c r="I81" s="224">
        <v>-4</v>
      </c>
    </row>
    <row r="82" spans="1:9" x14ac:dyDescent="0.25">
      <c r="C82" s="234" t="s">
        <v>144</v>
      </c>
      <c r="D82" s="224">
        <v>3</v>
      </c>
      <c r="E82" s="224">
        <v>4</v>
      </c>
      <c r="F82" s="224">
        <v>1</v>
      </c>
      <c r="G82" s="224">
        <v>90</v>
      </c>
      <c r="H82" s="224">
        <v>93</v>
      </c>
      <c r="I82" s="224">
        <v>3</v>
      </c>
    </row>
    <row r="83" spans="1:9" x14ac:dyDescent="0.25">
      <c r="C83" s="234" t="s">
        <v>145</v>
      </c>
      <c r="D83" s="224">
        <v>3</v>
      </c>
      <c r="E83" s="224">
        <v>3</v>
      </c>
      <c r="F83" s="224">
        <v>0</v>
      </c>
      <c r="G83" s="224">
        <v>74</v>
      </c>
      <c r="H83" s="224">
        <v>88</v>
      </c>
      <c r="I83" s="224">
        <v>14</v>
      </c>
    </row>
    <row r="84" spans="1:9" x14ac:dyDescent="0.25">
      <c r="C84" s="234" t="s">
        <v>146</v>
      </c>
      <c r="D84" s="224">
        <v>1</v>
      </c>
      <c r="E84" s="224">
        <v>1</v>
      </c>
      <c r="F84" s="224">
        <v>0</v>
      </c>
      <c r="G84" s="224">
        <v>6</v>
      </c>
      <c r="H84" s="224">
        <v>12</v>
      </c>
      <c r="I84" s="224">
        <v>6</v>
      </c>
    </row>
    <row r="85" spans="1:9" x14ac:dyDescent="0.25">
      <c r="C85" s="234" t="s">
        <v>147</v>
      </c>
      <c r="D85" s="224">
        <v>2</v>
      </c>
      <c r="E85" s="224">
        <v>1</v>
      </c>
      <c r="F85" s="224">
        <v>-1</v>
      </c>
      <c r="G85" s="224">
        <v>27</v>
      </c>
      <c r="H85" s="224">
        <v>22</v>
      </c>
      <c r="I85" s="224">
        <v>-5</v>
      </c>
    </row>
    <row r="86" spans="1:9" x14ac:dyDescent="0.25">
      <c r="C86" s="234" t="s">
        <v>543</v>
      </c>
      <c r="D86" s="224">
        <v>1</v>
      </c>
      <c r="E86" s="224">
        <v>1</v>
      </c>
      <c r="F86" s="224">
        <v>0</v>
      </c>
      <c r="G86" s="224">
        <v>1</v>
      </c>
      <c r="H86" s="224">
        <v>1</v>
      </c>
      <c r="I86" s="224">
        <v>0</v>
      </c>
    </row>
    <row r="87" spans="1:9" x14ac:dyDescent="0.25">
      <c r="C87" s="234" t="s">
        <v>544</v>
      </c>
      <c r="D87" s="224">
        <v>1</v>
      </c>
      <c r="E87" s="224">
        <v>1</v>
      </c>
      <c r="F87" s="224">
        <v>0</v>
      </c>
      <c r="G87" s="224">
        <v>16</v>
      </c>
      <c r="H87" s="224">
        <v>30</v>
      </c>
      <c r="I87" s="224">
        <v>14</v>
      </c>
    </row>
    <row r="88" spans="1:9" x14ac:dyDescent="0.25">
      <c r="C88" s="234" t="s">
        <v>545</v>
      </c>
      <c r="D88" s="224">
        <v>0</v>
      </c>
      <c r="E88" s="224">
        <v>1</v>
      </c>
      <c r="F88" s="224">
        <v>1</v>
      </c>
      <c r="G88" s="224">
        <v>0</v>
      </c>
      <c r="H88" s="224">
        <v>14</v>
      </c>
      <c r="I88" s="224">
        <v>14</v>
      </c>
    </row>
    <row r="89" spans="1:9" x14ac:dyDescent="0.25">
      <c r="C89" s="234" t="s">
        <v>546</v>
      </c>
      <c r="D89" s="224">
        <v>1</v>
      </c>
      <c r="E89" s="224">
        <v>0</v>
      </c>
      <c r="F89" s="224">
        <v>-1</v>
      </c>
      <c r="G89" s="224">
        <v>19</v>
      </c>
      <c r="H89" s="224">
        <v>0</v>
      </c>
      <c r="I89" s="224">
        <v>-19</v>
      </c>
    </row>
    <row r="90" spans="1:9" x14ac:dyDescent="0.25">
      <c r="C90" s="234" t="s">
        <v>395</v>
      </c>
      <c r="D90" s="224">
        <v>1</v>
      </c>
      <c r="E90" s="224">
        <v>0</v>
      </c>
      <c r="F90" s="224">
        <v>-1</v>
      </c>
      <c r="G90" s="224">
        <v>1</v>
      </c>
      <c r="H90" s="224">
        <v>0</v>
      </c>
      <c r="I90" s="224">
        <v>-1</v>
      </c>
    </row>
    <row r="91" spans="1:9" x14ac:dyDescent="0.25">
      <c r="A91" s="225" t="s">
        <v>148</v>
      </c>
      <c r="B91" s="234"/>
      <c r="C91" s="234"/>
      <c r="D91" s="226">
        <v>22</v>
      </c>
      <c r="E91" s="226">
        <v>17</v>
      </c>
      <c r="F91" s="226">
        <v>-5</v>
      </c>
      <c r="G91" s="226">
        <v>357</v>
      </c>
      <c r="H91" s="226">
        <v>417</v>
      </c>
      <c r="I91" s="226">
        <v>60</v>
      </c>
    </row>
    <row r="93" spans="1:9" x14ac:dyDescent="0.25">
      <c r="B93" s="234" t="s">
        <v>310</v>
      </c>
      <c r="C93" s="234" t="s">
        <v>547</v>
      </c>
      <c r="D93" s="224">
        <v>1</v>
      </c>
      <c r="E93" s="224">
        <v>0</v>
      </c>
      <c r="F93" s="224">
        <v>-1</v>
      </c>
      <c r="G93" s="224">
        <v>17</v>
      </c>
      <c r="H93" s="224">
        <v>0</v>
      </c>
      <c r="I93" s="224">
        <v>-17</v>
      </c>
    </row>
    <row r="94" spans="1:9" x14ac:dyDescent="0.25">
      <c r="C94" s="234" t="s">
        <v>548</v>
      </c>
      <c r="D94" s="224">
        <v>1</v>
      </c>
      <c r="E94" s="224">
        <v>0</v>
      </c>
      <c r="F94" s="224">
        <v>-1</v>
      </c>
      <c r="G94" s="224">
        <v>25</v>
      </c>
      <c r="H94" s="224">
        <v>0</v>
      </c>
      <c r="I94" s="224">
        <v>-25</v>
      </c>
    </row>
    <row r="95" spans="1:9" x14ac:dyDescent="0.25">
      <c r="C95" s="234" t="s">
        <v>549</v>
      </c>
      <c r="D95" s="224">
        <v>1</v>
      </c>
      <c r="E95" s="224">
        <v>1</v>
      </c>
      <c r="F95" s="224">
        <v>0</v>
      </c>
      <c r="G95" s="224">
        <v>27</v>
      </c>
      <c r="H95" s="224">
        <v>7</v>
      </c>
      <c r="I95" s="224">
        <v>-20</v>
      </c>
    </row>
    <row r="96" spans="1:9" x14ac:dyDescent="0.25">
      <c r="C96" s="234" t="s">
        <v>550</v>
      </c>
      <c r="D96" s="224">
        <v>1</v>
      </c>
      <c r="E96" s="224">
        <v>0</v>
      </c>
      <c r="F96" s="224">
        <v>-1</v>
      </c>
      <c r="G96" s="224">
        <v>14</v>
      </c>
      <c r="H96" s="224">
        <v>0</v>
      </c>
      <c r="I96" s="224">
        <v>-14</v>
      </c>
    </row>
    <row r="97" spans="1:9" x14ac:dyDescent="0.25">
      <c r="C97" s="234" t="s">
        <v>551</v>
      </c>
      <c r="D97" s="224">
        <v>1</v>
      </c>
      <c r="E97" s="224">
        <v>0</v>
      </c>
      <c r="F97" s="224">
        <v>-1</v>
      </c>
      <c r="G97" s="224">
        <v>13</v>
      </c>
      <c r="H97" s="224">
        <v>0</v>
      </c>
      <c r="I97" s="224">
        <v>-13</v>
      </c>
    </row>
    <row r="98" spans="1:9" x14ac:dyDescent="0.25">
      <c r="C98" s="234" t="s">
        <v>552</v>
      </c>
      <c r="D98" s="224">
        <v>1</v>
      </c>
      <c r="E98" s="224">
        <v>1</v>
      </c>
      <c r="F98" s="224">
        <v>0</v>
      </c>
      <c r="G98" s="224">
        <v>29</v>
      </c>
      <c r="H98" s="224">
        <v>7</v>
      </c>
      <c r="I98" s="224">
        <v>-22</v>
      </c>
    </row>
    <row r="99" spans="1:9" x14ac:dyDescent="0.25">
      <c r="C99" s="234" t="s">
        <v>553</v>
      </c>
      <c r="D99" s="224">
        <v>1</v>
      </c>
      <c r="E99" s="224">
        <v>1</v>
      </c>
      <c r="F99" s="224">
        <v>0</v>
      </c>
      <c r="G99" s="224">
        <v>27</v>
      </c>
      <c r="H99" s="224">
        <v>10</v>
      </c>
      <c r="I99" s="224">
        <v>-17</v>
      </c>
    </row>
    <row r="100" spans="1:9" x14ac:dyDescent="0.25">
      <c r="C100" s="234" t="s">
        <v>554</v>
      </c>
      <c r="D100" s="224">
        <v>1</v>
      </c>
      <c r="E100" s="224">
        <v>1</v>
      </c>
      <c r="F100" s="224">
        <v>0</v>
      </c>
      <c r="G100" s="224">
        <v>21</v>
      </c>
      <c r="H100" s="224">
        <v>9</v>
      </c>
      <c r="I100" s="224">
        <v>-12</v>
      </c>
    </row>
    <row r="101" spans="1:9" x14ac:dyDescent="0.25">
      <c r="C101" s="234" t="s">
        <v>555</v>
      </c>
      <c r="D101" s="224">
        <v>1</v>
      </c>
      <c r="E101" s="224">
        <v>0</v>
      </c>
      <c r="F101" s="224">
        <v>-1</v>
      </c>
      <c r="G101" s="224">
        <v>29</v>
      </c>
      <c r="H101" s="224">
        <v>0</v>
      </c>
      <c r="I101" s="224">
        <v>-29</v>
      </c>
    </row>
    <row r="102" spans="1:9" x14ac:dyDescent="0.25">
      <c r="C102" s="234" t="s">
        <v>556</v>
      </c>
      <c r="D102" s="224">
        <v>1</v>
      </c>
      <c r="E102" s="224">
        <v>1</v>
      </c>
      <c r="F102" s="224">
        <v>0</v>
      </c>
      <c r="G102" s="224">
        <v>23</v>
      </c>
      <c r="H102" s="224">
        <v>9</v>
      </c>
      <c r="I102" s="224">
        <v>-14</v>
      </c>
    </row>
    <row r="103" spans="1:9" x14ac:dyDescent="0.25">
      <c r="C103" s="234" t="s">
        <v>557</v>
      </c>
      <c r="D103" s="224">
        <v>1</v>
      </c>
      <c r="E103" s="224">
        <v>1</v>
      </c>
      <c r="F103" s="224">
        <v>0</v>
      </c>
      <c r="G103" s="224">
        <v>28</v>
      </c>
      <c r="H103" s="224">
        <v>10</v>
      </c>
      <c r="I103" s="224">
        <v>-18</v>
      </c>
    </row>
    <row r="104" spans="1:9" x14ac:dyDescent="0.25">
      <c r="C104" s="234" t="s">
        <v>558</v>
      </c>
      <c r="D104" s="224">
        <v>1</v>
      </c>
      <c r="E104" s="224">
        <v>0</v>
      </c>
      <c r="F104" s="224">
        <v>-1</v>
      </c>
      <c r="G104" s="224">
        <v>10</v>
      </c>
      <c r="H104" s="224">
        <v>0</v>
      </c>
      <c r="I104" s="224">
        <v>-10</v>
      </c>
    </row>
    <row r="105" spans="1:9" x14ac:dyDescent="0.25">
      <c r="A105" s="225" t="s">
        <v>559</v>
      </c>
      <c r="B105" s="234"/>
      <c r="C105" s="234"/>
      <c r="D105" s="226">
        <v>12</v>
      </c>
      <c r="E105" s="226">
        <v>6</v>
      </c>
      <c r="F105" s="226">
        <v>-6</v>
      </c>
      <c r="G105" s="226">
        <v>263</v>
      </c>
      <c r="H105" s="226">
        <v>52</v>
      </c>
      <c r="I105" s="226">
        <v>-211</v>
      </c>
    </row>
    <row r="107" spans="1:9" x14ac:dyDescent="0.25">
      <c r="B107" s="234" t="s">
        <v>111</v>
      </c>
      <c r="C107" s="234" t="s">
        <v>309</v>
      </c>
      <c r="D107" s="224">
        <v>0</v>
      </c>
      <c r="E107" s="224">
        <v>0</v>
      </c>
      <c r="F107" s="224">
        <v>0</v>
      </c>
      <c r="G107" s="224">
        <v>0</v>
      </c>
      <c r="H107" s="224">
        <v>0</v>
      </c>
      <c r="I107" s="224">
        <v>0</v>
      </c>
    </row>
    <row r="108" spans="1:9" x14ac:dyDescent="0.25">
      <c r="C108" s="234" t="s">
        <v>126</v>
      </c>
      <c r="D108" s="224">
        <v>0</v>
      </c>
      <c r="E108" s="224">
        <v>0</v>
      </c>
      <c r="F108" s="224">
        <v>0</v>
      </c>
      <c r="G108" s="224">
        <v>0</v>
      </c>
      <c r="H108" s="224">
        <v>0</v>
      </c>
      <c r="I108" s="224">
        <v>0</v>
      </c>
    </row>
    <row r="109" spans="1:9" x14ac:dyDescent="0.25">
      <c r="C109" s="234" t="s">
        <v>127</v>
      </c>
      <c r="D109" s="224">
        <v>0</v>
      </c>
      <c r="E109" s="224">
        <v>0</v>
      </c>
      <c r="F109" s="224">
        <v>0</v>
      </c>
      <c r="G109" s="224">
        <v>0</v>
      </c>
      <c r="H109" s="224">
        <v>0</v>
      </c>
      <c r="I109" s="224">
        <v>0</v>
      </c>
    </row>
    <row r="110" spans="1:9" x14ac:dyDescent="0.25">
      <c r="C110" s="234" t="s">
        <v>128</v>
      </c>
      <c r="D110" s="224">
        <v>0</v>
      </c>
      <c r="E110" s="224">
        <v>0</v>
      </c>
      <c r="F110" s="224">
        <v>0</v>
      </c>
      <c r="G110" s="224">
        <v>0</v>
      </c>
      <c r="H110" s="224">
        <v>0</v>
      </c>
      <c r="I110" s="224">
        <v>0</v>
      </c>
    </row>
    <row r="111" spans="1:9" x14ac:dyDescent="0.25">
      <c r="C111" s="234" t="s">
        <v>129</v>
      </c>
      <c r="D111" s="224">
        <v>0</v>
      </c>
      <c r="E111" s="224">
        <v>0</v>
      </c>
      <c r="F111" s="224">
        <v>0</v>
      </c>
      <c r="G111" s="224">
        <v>0</v>
      </c>
      <c r="H111" s="224">
        <v>0</v>
      </c>
      <c r="I111" s="224">
        <v>0</v>
      </c>
    </row>
    <row r="112" spans="1:9" x14ac:dyDescent="0.25">
      <c r="C112" s="234" t="s">
        <v>130</v>
      </c>
      <c r="D112" s="224">
        <v>0</v>
      </c>
      <c r="E112" s="224">
        <v>0</v>
      </c>
      <c r="F112" s="224">
        <v>0</v>
      </c>
      <c r="G112" s="224">
        <v>0</v>
      </c>
      <c r="H112" s="224">
        <v>0</v>
      </c>
      <c r="I112" s="224">
        <v>0</v>
      </c>
    </row>
    <row r="113" spans="1:9" x14ac:dyDescent="0.25">
      <c r="C113" s="234" t="s">
        <v>131</v>
      </c>
      <c r="D113" s="224">
        <v>0</v>
      </c>
      <c r="E113" s="224">
        <v>0</v>
      </c>
      <c r="F113" s="224">
        <v>0</v>
      </c>
      <c r="G113" s="224">
        <v>0</v>
      </c>
      <c r="H113" s="224">
        <v>0</v>
      </c>
      <c r="I113" s="224">
        <v>0</v>
      </c>
    </row>
    <row r="114" spans="1:9" x14ac:dyDescent="0.25">
      <c r="C114" s="234" t="s">
        <v>132</v>
      </c>
      <c r="D114" s="224">
        <v>0</v>
      </c>
      <c r="E114" s="224">
        <v>0</v>
      </c>
      <c r="F114" s="224">
        <v>0</v>
      </c>
      <c r="G114" s="224">
        <v>0</v>
      </c>
      <c r="H114" s="224">
        <v>0</v>
      </c>
      <c r="I114" s="224">
        <v>0</v>
      </c>
    </row>
    <row r="115" spans="1:9" x14ac:dyDescent="0.25">
      <c r="C115" s="234" t="s">
        <v>133</v>
      </c>
      <c r="D115" s="224">
        <v>0</v>
      </c>
      <c r="E115" s="224">
        <v>0</v>
      </c>
      <c r="F115" s="224">
        <v>0</v>
      </c>
      <c r="G115" s="224">
        <v>0</v>
      </c>
      <c r="H115" s="224">
        <v>0</v>
      </c>
      <c r="I115" s="224">
        <v>0</v>
      </c>
    </row>
    <row r="116" spans="1:9" x14ac:dyDescent="0.25">
      <c r="C116" s="234" t="s">
        <v>134</v>
      </c>
      <c r="D116" s="224">
        <v>0</v>
      </c>
      <c r="E116" s="224">
        <v>0</v>
      </c>
      <c r="F116" s="224">
        <v>0</v>
      </c>
      <c r="G116" s="224">
        <v>0</v>
      </c>
      <c r="H116" s="224">
        <v>0</v>
      </c>
      <c r="I116" s="224">
        <v>0</v>
      </c>
    </row>
    <row r="117" spans="1:9" x14ac:dyDescent="0.25">
      <c r="C117" s="234" t="s">
        <v>536</v>
      </c>
      <c r="D117" s="224">
        <v>0</v>
      </c>
      <c r="E117" s="224">
        <v>0</v>
      </c>
      <c r="F117" s="224">
        <v>0</v>
      </c>
      <c r="G117" s="224">
        <v>0</v>
      </c>
      <c r="H117" s="224">
        <v>0</v>
      </c>
      <c r="I117" s="224">
        <v>0</v>
      </c>
    </row>
    <row r="118" spans="1:9" x14ac:dyDescent="0.25">
      <c r="A118" s="225" t="s">
        <v>149</v>
      </c>
      <c r="B118" s="234"/>
      <c r="C118" s="234"/>
      <c r="D118" s="226">
        <v>0</v>
      </c>
      <c r="E118" s="226">
        <v>0</v>
      </c>
      <c r="F118" s="226">
        <v>0</v>
      </c>
      <c r="G118" s="226">
        <v>0</v>
      </c>
      <c r="H118" s="226">
        <v>0</v>
      </c>
      <c r="I118" s="226">
        <v>0</v>
      </c>
    </row>
    <row r="120" spans="1:9" x14ac:dyDescent="0.25">
      <c r="B120" s="234" t="s">
        <v>94</v>
      </c>
      <c r="C120" s="234" t="s">
        <v>150</v>
      </c>
      <c r="D120" s="224">
        <v>3</v>
      </c>
      <c r="E120" s="224">
        <v>1</v>
      </c>
      <c r="F120" s="224">
        <v>-2</v>
      </c>
      <c r="G120" s="224">
        <v>35</v>
      </c>
      <c r="H120" s="224">
        <v>34</v>
      </c>
      <c r="I120" s="224">
        <v>-1</v>
      </c>
    </row>
    <row r="121" spans="1:9" x14ac:dyDescent="0.25">
      <c r="C121" s="234" t="s">
        <v>151</v>
      </c>
      <c r="D121" s="224">
        <v>2</v>
      </c>
      <c r="E121" s="224">
        <v>1</v>
      </c>
      <c r="F121" s="224">
        <v>-1</v>
      </c>
      <c r="G121" s="224">
        <v>28</v>
      </c>
      <c r="H121" s="224">
        <v>36</v>
      </c>
      <c r="I121" s="224">
        <v>8</v>
      </c>
    </row>
    <row r="122" spans="1:9" x14ac:dyDescent="0.25">
      <c r="C122" s="234" t="s">
        <v>152</v>
      </c>
      <c r="D122" s="224">
        <v>1</v>
      </c>
      <c r="E122" s="224">
        <v>1</v>
      </c>
      <c r="F122" s="224">
        <v>0</v>
      </c>
      <c r="G122" s="224">
        <v>17</v>
      </c>
      <c r="H122" s="224">
        <v>19</v>
      </c>
      <c r="I122" s="224">
        <v>2</v>
      </c>
    </row>
    <row r="123" spans="1:9" x14ac:dyDescent="0.25">
      <c r="C123" s="234" t="s">
        <v>560</v>
      </c>
      <c r="D123" s="224">
        <v>2</v>
      </c>
      <c r="E123" s="224">
        <v>1</v>
      </c>
      <c r="F123" s="224">
        <v>-1</v>
      </c>
      <c r="G123" s="224">
        <v>24</v>
      </c>
      <c r="H123" s="224">
        <v>26</v>
      </c>
      <c r="I123" s="224">
        <v>2</v>
      </c>
    </row>
    <row r="124" spans="1:9" x14ac:dyDescent="0.25">
      <c r="C124" s="234" t="s">
        <v>561</v>
      </c>
      <c r="D124" s="224">
        <v>1</v>
      </c>
      <c r="E124" s="224">
        <v>1</v>
      </c>
      <c r="F124" s="224">
        <v>0</v>
      </c>
      <c r="G124" s="224">
        <v>5</v>
      </c>
      <c r="H124" s="224">
        <v>8</v>
      </c>
      <c r="I124" s="224">
        <v>3</v>
      </c>
    </row>
    <row r="125" spans="1:9" x14ac:dyDescent="0.25">
      <c r="C125" s="234" t="s">
        <v>562</v>
      </c>
      <c r="D125" s="224">
        <v>1</v>
      </c>
      <c r="E125" s="224">
        <v>0</v>
      </c>
      <c r="F125" s="224">
        <v>-1</v>
      </c>
      <c r="G125" s="224">
        <v>1</v>
      </c>
      <c r="H125" s="224">
        <v>0</v>
      </c>
      <c r="I125" s="224">
        <v>-1</v>
      </c>
    </row>
    <row r="126" spans="1:9" x14ac:dyDescent="0.25">
      <c r="C126" s="234" t="s">
        <v>153</v>
      </c>
      <c r="D126" s="224">
        <v>1</v>
      </c>
      <c r="E126" s="224">
        <v>1</v>
      </c>
      <c r="F126" s="224">
        <v>0</v>
      </c>
      <c r="G126" s="224">
        <v>27</v>
      </c>
      <c r="H126" s="224">
        <v>20</v>
      </c>
      <c r="I126" s="224">
        <v>-7</v>
      </c>
    </row>
    <row r="127" spans="1:9" x14ac:dyDescent="0.25">
      <c r="C127" s="234" t="s">
        <v>563</v>
      </c>
      <c r="D127" s="224">
        <v>5</v>
      </c>
      <c r="E127" s="224">
        <v>4</v>
      </c>
      <c r="F127" s="224">
        <v>-1</v>
      </c>
      <c r="G127" s="224">
        <v>136</v>
      </c>
      <c r="H127" s="224">
        <v>107</v>
      </c>
      <c r="I127" s="224">
        <v>-29</v>
      </c>
    </row>
    <row r="128" spans="1:9" x14ac:dyDescent="0.25">
      <c r="C128" s="234" t="s">
        <v>564</v>
      </c>
      <c r="D128" s="224">
        <v>1</v>
      </c>
      <c r="E128" s="224">
        <v>1</v>
      </c>
      <c r="F128" s="224">
        <v>0</v>
      </c>
      <c r="G128" s="224">
        <v>36</v>
      </c>
      <c r="H128" s="224">
        <v>37</v>
      </c>
      <c r="I128" s="224">
        <v>1</v>
      </c>
    </row>
    <row r="129" spans="3:9" x14ac:dyDescent="0.25">
      <c r="C129" s="234" t="s">
        <v>565</v>
      </c>
      <c r="D129" s="224">
        <v>1</v>
      </c>
      <c r="E129" s="224">
        <v>0</v>
      </c>
      <c r="F129" s="224">
        <v>-1</v>
      </c>
      <c r="G129" s="224">
        <v>17</v>
      </c>
      <c r="H129" s="224">
        <v>0</v>
      </c>
      <c r="I129" s="224">
        <v>-17</v>
      </c>
    </row>
    <row r="130" spans="3:9" x14ac:dyDescent="0.25">
      <c r="C130" s="234" t="s">
        <v>154</v>
      </c>
      <c r="D130" s="224">
        <v>3</v>
      </c>
      <c r="E130" s="224">
        <v>2</v>
      </c>
      <c r="F130" s="224">
        <v>-1</v>
      </c>
      <c r="G130" s="224">
        <v>61</v>
      </c>
      <c r="H130" s="224">
        <v>72</v>
      </c>
      <c r="I130" s="224">
        <v>11</v>
      </c>
    </row>
    <row r="131" spans="3:9" x14ac:dyDescent="0.25">
      <c r="C131" s="234" t="s">
        <v>414</v>
      </c>
      <c r="D131" s="224">
        <v>0</v>
      </c>
      <c r="E131" s="224">
        <v>1</v>
      </c>
      <c r="F131" s="224">
        <v>1</v>
      </c>
      <c r="G131" s="224">
        <v>0</v>
      </c>
      <c r="H131" s="224">
        <v>23</v>
      </c>
      <c r="I131" s="224">
        <v>23</v>
      </c>
    </row>
    <row r="132" spans="3:9" x14ac:dyDescent="0.25">
      <c r="C132" s="234" t="s">
        <v>566</v>
      </c>
      <c r="D132" s="224">
        <v>1</v>
      </c>
      <c r="E132" s="224">
        <v>1</v>
      </c>
      <c r="F132" s="224">
        <v>0</v>
      </c>
      <c r="G132" s="224">
        <v>16</v>
      </c>
      <c r="H132" s="224">
        <v>16</v>
      </c>
      <c r="I132" s="224">
        <v>0</v>
      </c>
    </row>
    <row r="133" spans="3:9" x14ac:dyDescent="0.25">
      <c r="C133" s="234" t="s">
        <v>567</v>
      </c>
      <c r="D133" s="224">
        <v>0</v>
      </c>
      <c r="E133" s="224">
        <v>1</v>
      </c>
      <c r="F133" s="224">
        <v>1</v>
      </c>
      <c r="G133" s="224">
        <v>0</v>
      </c>
      <c r="H133" s="224">
        <v>16</v>
      </c>
      <c r="I133" s="224">
        <v>16</v>
      </c>
    </row>
    <row r="134" spans="3:9" x14ac:dyDescent="0.25">
      <c r="C134" s="234" t="s">
        <v>354</v>
      </c>
      <c r="D134" s="224">
        <v>1</v>
      </c>
      <c r="E134" s="224">
        <v>0</v>
      </c>
      <c r="F134" s="224">
        <v>-1</v>
      </c>
      <c r="G134" s="224">
        <v>18</v>
      </c>
      <c r="H134" s="224">
        <v>0</v>
      </c>
      <c r="I134" s="224">
        <v>-18</v>
      </c>
    </row>
    <row r="135" spans="3:9" x14ac:dyDescent="0.25">
      <c r="C135" s="234" t="s">
        <v>355</v>
      </c>
      <c r="D135" s="224">
        <v>1</v>
      </c>
      <c r="E135" s="224">
        <v>1</v>
      </c>
      <c r="F135" s="224">
        <v>0</v>
      </c>
      <c r="G135" s="224">
        <v>6</v>
      </c>
      <c r="H135" s="224">
        <v>27</v>
      </c>
      <c r="I135" s="224">
        <v>21</v>
      </c>
    </row>
    <row r="136" spans="3:9" x14ac:dyDescent="0.25">
      <c r="C136" s="234" t="s">
        <v>155</v>
      </c>
      <c r="D136" s="224">
        <v>2</v>
      </c>
      <c r="E136" s="224">
        <v>1</v>
      </c>
      <c r="F136" s="224">
        <v>-1</v>
      </c>
      <c r="G136" s="224">
        <v>35</v>
      </c>
      <c r="H136" s="224">
        <v>38</v>
      </c>
      <c r="I136" s="224">
        <v>3</v>
      </c>
    </row>
    <row r="137" spans="3:9" x14ac:dyDescent="0.25">
      <c r="C137" s="234" t="s">
        <v>568</v>
      </c>
      <c r="D137" s="224">
        <v>1</v>
      </c>
      <c r="E137" s="224">
        <v>1</v>
      </c>
      <c r="F137" s="224">
        <v>0</v>
      </c>
      <c r="G137" s="224">
        <v>5</v>
      </c>
      <c r="H137" s="224">
        <v>9</v>
      </c>
      <c r="I137" s="224">
        <v>4</v>
      </c>
    </row>
    <row r="138" spans="3:9" x14ac:dyDescent="0.25">
      <c r="C138" s="234" t="s">
        <v>569</v>
      </c>
      <c r="D138" s="224">
        <v>1</v>
      </c>
      <c r="E138" s="224">
        <v>0</v>
      </c>
      <c r="F138" s="224">
        <v>-1</v>
      </c>
      <c r="G138" s="224">
        <v>8</v>
      </c>
      <c r="H138" s="224">
        <v>0</v>
      </c>
      <c r="I138" s="224">
        <v>-8</v>
      </c>
    </row>
    <row r="139" spans="3:9" x14ac:dyDescent="0.25">
      <c r="C139" s="234" t="s">
        <v>156</v>
      </c>
      <c r="D139" s="224">
        <v>1</v>
      </c>
      <c r="E139" s="224">
        <v>1</v>
      </c>
      <c r="F139" s="224">
        <v>0</v>
      </c>
      <c r="G139" s="224">
        <v>26</v>
      </c>
      <c r="H139" s="224">
        <v>15</v>
      </c>
      <c r="I139" s="224">
        <v>-11</v>
      </c>
    </row>
    <row r="140" spans="3:9" x14ac:dyDescent="0.25">
      <c r="C140" s="234" t="s">
        <v>157</v>
      </c>
      <c r="D140" s="224">
        <v>2</v>
      </c>
      <c r="E140" s="224">
        <v>2</v>
      </c>
      <c r="F140" s="224">
        <v>0</v>
      </c>
      <c r="G140" s="224">
        <v>47</v>
      </c>
      <c r="H140" s="224">
        <v>63</v>
      </c>
      <c r="I140" s="224">
        <v>16</v>
      </c>
    </row>
    <row r="141" spans="3:9" x14ac:dyDescent="0.25">
      <c r="C141" s="234" t="s">
        <v>570</v>
      </c>
      <c r="D141" s="224">
        <v>1</v>
      </c>
      <c r="E141" s="224">
        <v>1</v>
      </c>
      <c r="F141" s="224">
        <v>0</v>
      </c>
      <c r="G141" s="224">
        <v>8</v>
      </c>
      <c r="H141" s="224">
        <v>14</v>
      </c>
      <c r="I141" s="224">
        <v>6</v>
      </c>
    </row>
    <row r="142" spans="3:9" x14ac:dyDescent="0.25">
      <c r="C142" s="234" t="s">
        <v>158</v>
      </c>
      <c r="D142" s="224">
        <v>1</v>
      </c>
      <c r="E142" s="224">
        <v>0</v>
      </c>
      <c r="F142" s="224">
        <v>-1</v>
      </c>
      <c r="G142" s="224">
        <v>24</v>
      </c>
      <c r="H142" s="224">
        <v>0</v>
      </c>
      <c r="I142" s="224">
        <v>-24</v>
      </c>
    </row>
    <row r="143" spans="3:9" x14ac:dyDescent="0.25">
      <c r="C143" s="234" t="s">
        <v>571</v>
      </c>
      <c r="D143" s="224">
        <v>1</v>
      </c>
      <c r="E143" s="224">
        <v>1</v>
      </c>
      <c r="F143" s="224">
        <v>0</v>
      </c>
      <c r="G143" s="224">
        <v>33</v>
      </c>
      <c r="H143" s="224">
        <v>38</v>
      </c>
      <c r="I143" s="224">
        <v>5</v>
      </c>
    </row>
    <row r="144" spans="3:9" x14ac:dyDescent="0.25">
      <c r="C144" s="234" t="s">
        <v>415</v>
      </c>
      <c r="D144" s="224">
        <v>0</v>
      </c>
      <c r="E144" s="224">
        <v>1</v>
      </c>
      <c r="F144" s="224">
        <v>1</v>
      </c>
      <c r="G144" s="224">
        <v>0</v>
      </c>
      <c r="H144" s="224">
        <v>8</v>
      </c>
      <c r="I144" s="224">
        <v>8</v>
      </c>
    </row>
    <row r="145" spans="1:9" x14ac:dyDescent="0.25">
      <c r="C145" s="234" t="s">
        <v>311</v>
      </c>
      <c r="D145" s="224">
        <v>1</v>
      </c>
      <c r="E145" s="224">
        <v>1</v>
      </c>
      <c r="F145" s="224">
        <v>0</v>
      </c>
      <c r="G145" s="224">
        <v>15</v>
      </c>
      <c r="H145" s="224">
        <v>19</v>
      </c>
      <c r="I145" s="224">
        <v>4</v>
      </c>
    </row>
    <row r="146" spans="1:9" x14ac:dyDescent="0.25">
      <c r="A146" s="225" t="s">
        <v>159</v>
      </c>
      <c r="B146" s="234"/>
      <c r="C146" s="234"/>
      <c r="D146" s="226">
        <v>35</v>
      </c>
      <c r="E146" s="226">
        <v>26</v>
      </c>
      <c r="F146" s="226">
        <v>-9</v>
      </c>
      <c r="G146" s="226">
        <v>628</v>
      </c>
      <c r="H146" s="226">
        <v>645</v>
      </c>
      <c r="I146" s="226">
        <v>17</v>
      </c>
    </row>
    <row r="147" spans="1:9" x14ac:dyDescent="0.25">
      <c r="A147" s="225" t="s">
        <v>160</v>
      </c>
      <c r="B147" s="234"/>
      <c r="C147" s="234"/>
      <c r="D147" s="226">
        <v>112</v>
      </c>
      <c r="E147" s="226">
        <v>95</v>
      </c>
      <c r="F147" s="226">
        <v>-17</v>
      </c>
      <c r="G147" s="226">
        <v>2184</v>
      </c>
      <c r="H147" s="226">
        <v>2081</v>
      </c>
      <c r="I147" s="226">
        <v>-103</v>
      </c>
    </row>
    <row r="149" spans="1:9" x14ac:dyDescent="0.25">
      <c r="A149" s="234" t="s">
        <v>161</v>
      </c>
      <c r="B149" s="234" t="s">
        <v>47</v>
      </c>
      <c r="C149" s="234" t="s">
        <v>312</v>
      </c>
      <c r="D149" s="224">
        <v>1</v>
      </c>
      <c r="E149" s="224">
        <v>1</v>
      </c>
      <c r="F149" s="224">
        <v>0</v>
      </c>
      <c r="G149" s="224">
        <v>25</v>
      </c>
      <c r="H149" s="224">
        <v>13</v>
      </c>
      <c r="I149" s="224">
        <v>-12</v>
      </c>
    </row>
    <row r="150" spans="1:9" x14ac:dyDescent="0.25">
      <c r="C150" s="234" t="s">
        <v>162</v>
      </c>
      <c r="D150" s="224">
        <v>0</v>
      </c>
      <c r="E150" s="224">
        <v>1</v>
      </c>
      <c r="F150" s="224">
        <v>1</v>
      </c>
      <c r="G150" s="224">
        <v>0</v>
      </c>
      <c r="H150" s="224">
        <v>16</v>
      </c>
      <c r="I150" s="224">
        <v>16</v>
      </c>
    </row>
    <row r="151" spans="1:9" x14ac:dyDescent="0.25">
      <c r="C151" s="234" t="s">
        <v>572</v>
      </c>
      <c r="D151" s="224">
        <v>1</v>
      </c>
      <c r="E151" s="224">
        <v>0</v>
      </c>
      <c r="F151" s="224">
        <v>-1</v>
      </c>
      <c r="G151" s="224">
        <v>9</v>
      </c>
      <c r="H151" s="224">
        <v>0</v>
      </c>
      <c r="I151" s="224">
        <v>-9</v>
      </c>
    </row>
    <row r="152" spans="1:9" x14ac:dyDescent="0.25">
      <c r="C152" s="234" t="s">
        <v>573</v>
      </c>
      <c r="D152" s="224">
        <v>1</v>
      </c>
      <c r="E152" s="224">
        <v>0</v>
      </c>
      <c r="F152" s="224">
        <v>-1</v>
      </c>
      <c r="G152" s="224">
        <v>4</v>
      </c>
      <c r="H152" s="224">
        <v>0</v>
      </c>
      <c r="I152" s="224">
        <v>-4</v>
      </c>
    </row>
    <row r="153" spans="1:9" x14ac:dyDescent="0.25">
      <c r="C153" s="234" t="s">
        <v>574</v>
      </c>
      <c r="D153" s="224">
        <v>1</v>
      </c>
      <c r="E153" s="224">
        <v>0</v>
      </c>
      <c r="F153" s="224">
        <v>-1</v>
      </c>
      <c r="G153" s="224">
        <v>1</v>
      </c>
      <c r="H153" s="224">
        <v>0</v>
      </c>
      <c r="I153" s="224">
        <v>-1</v>
      </c>
    </row>
    <row r="154" spans="1:9" x14ac:dyDescent="0.25">
      <c r="C154" s="234" t="s">
        <v>834</v>
      </c>
      <c r="D154" s="224">
        <v>0</v>
      </c>
      <c r="E154" s="224">
        <v>1</v>
      </c>
      <c r="F154" s="224">
        <v>1</v>
      </c>
      <c r="G154" s="224">
        <v>0</v>
      </c>
      <c r="H154" s="224">
        <v>1</v>
      </c>
      <c r="I154" s="224">
        <v>1</v>
      </c>
    </row>
    <row r="155" spans="1:9" x14ac:dyDescent="0.25">
      <c r="C155" s="234" t="s">
        <v>416</v>
      </c>
      <c r="D155" s="224">
        <v>0</v>
      </c>
      <c r="E155" s="224">
        <v>2</v>
      </c>
      <c r="F155" s="224">
        <v>2</v>
      </c>
      <c r="G155" s="224">
        <v>0</v>
      </c>
      <c r="H155" s="224">
        <v>11</v>
      </c>
      <c r="I155" s="224">
        <v>11</v>
      </c>
    </row>
    <row r="156" spans="1:9" x14ac:dyDescent="0.25">
      <c r="C156" s="234" t="s">
        <v>575</v>
      </c>
      <c r="D156" s="224">
        <v>1</v>
      </c>
      <c r="E156" s="224">
        <v>0</v>
      </c>
      <c r="F156" s="224">
        <v>-1</v>
      </c>
      <c r="G156" s="224">
        <v>5</v>
      </c>
      <c r="H156" s="224">
        <v>0</v>
      </c>
      <c r="I156" s="224">
        <v>-5</v>
      </c>
    </row>
    <row r="157" spans="1:9" x14ac:dyDescent="0.25">
      <c r="C157" s="234" t="s">
        <v>576</v>
      </c>
      <c r="D157" s="224">
        <v>0</v>
      </c>
      <c r="E157" s="224">
        <v>4</v>
      </c>
      <c r="F157" s="224">
        <v>4</v>
      </c>
      <c r="G157" s="224">
        <v>0</v>
      </c>
      <c r="H157" s="224">
        <v>4</v>
      </c>
      <c r="I157" s="224">
        <v>4</v>
      </c>
    </row>
    <row r="158" spans="1:9" x14ac:dyDescent="0.25">
      <c r="C158" s="234" t="s">
        <v>577</v>
      </c>
      <c r="D158" s="224">
        <v>1</v>
      </c>
      <c r="E158" s="224">
        <v>1</v>
      </c>
      <c r="F158" s="224">
        <v>0</v>
      </c>
      <c r="G158" s="224">
        <v>5</v>
      </c>
      <c r="H158" s="224">
        <v>3</v>
      </c>
      <c r="I158" s="224">
        <v>-2</v>
      </c>
    </row>
    <row r="159" spans="1:9" x14ac:dyDescent="0.25">
      <c r="C159" s="234" t="s">
        <v>373</v>
      </c>
      <c r="D159" s="224">
        <v>1</v>
      </c>
      <c r="E159" s="224">
        <v>2</v>
      </c>
      <c r="F159" s="224">
        <v>1</v>
      </c>
      <c r="G159" s="224">
        <v>2</v>
      </c>
      <c r="H159" s="224">
        <v>5</v>
      </c>
      <c r="I159" s="224">
        <v>3</v>
      </c>
    </row>
    <row r="160" spans="1:9" x14ac:dyDescent="0.25">
      <c r="A160" s="225" t="s">
        <v>163</v>
      </c>
      <c r="B160" s="234"/>
      <c r="C160" s="234"/>
      <c r="D160" s="226">
        <v>7</v>
      </c>
      <c r="E160" s="226">
        <v>12</v>
      </c>
      <c r="F160" s="226">
        <v>5</v>
      </c>
      <c r="G160" s="226">
        <v>51</v>
      </c>
      <c r="H160" s="226">
        <v>53</v>
      </c>
      <c r="I160" s="226">
        <v>2</v>
      </c>
    </row>
    <row r="162" spans="1:9" x14ac:dyDescent="0.25">
      <c r="B162" s="234" t="s">
        <v>164</v>
      </c>
      <c r="C162" s="234" t="s">
        <v>578</v>
      </c>
      <c r="D162" s="224">
        <v>1</v>
      </c>
      <c r="E162" s="224">
        <v>1</v>
      </c>
      <c r="F162" s="224">
        <v>0</v>
      </c>
      <c r="G162" s="224">
        <v>17</v>
      </c>
      <c r="H162" s="224">
        <v>14</v>
      </c>
      <c r="I162" s="224">
        <v>-3</v>
      </c>
    </row>
    <row r="163" spans="1:9" x14ac:dyDescent="0.25">
      <c r="C163" s="234" t="s">
        <v>579</v>
      </c>
      <c r="D163" s="224">
        <v>1</v>
      </c>
      <c r="E163" s="224">
        <v>0</v>
      </c>
      <c r="F163" s="224">
        <v>-1</v>
      </c>
      <c r="G163" s="224">
        <v>13</v>
      </c>
      <c r="H163" s="224">
        <v>0</v>
      </c>
      <c r="I163" s="224">
        <v>-13</v>
      </c>
    </row>
    <row r="164" spans="1:9" x14ac:dyDescent="0.25">
      <c r="A164" s="225" t="s">
        <v>165</v>
      </c>
      <c r="B164" s="234"/>
      <c r="C164" s="234"/>
      <c r="D164" s="226">
        <v>2</v>
      </c>
      <c r="E164" s="226">
        <v>1</v>
      </c>
      <c r="F164" s="226">
        <v>-1</v>
      </c>
      <c r="G164" s="226">
        <v>30</v>
      </c>
      <c r="H164" s="226">
        <v>14</v>
      </c>
      <c r="I164" s="226">
        <v>-16</v>
      </c>
    </row>
    <row r="166" spans="1:9" x14ac:dyDescent="0.25">
      <c r="B166" s="234" t="s">
        <v>99</v>
      </c>
      <c r="C166" s="234" t="s">
        <v>578</v>
      </c>
      <c r="D166" s="224">
        <v>0</v>
      </c>
      <c r="E166" s="224">
        <v>0</v>
      </c>
      <c r="F166" s="224">
        <v>0</v>
      </c>
      <c r="G166" s="224">
        <v>0</v>
      </c>
      <c r="H166" s="224">
        <v>0</v>
      </c>
      <c r="I166" s="224">
        <v>0</v>
      </c>
    </row>
    <row r="167" spans="1:9" x14ac:dyDescent="0.25">
      <c r="C167" s="234" t="s">
        <v>579</v>
      </c>
      <c r="D167" s="224">
        <v>0</v>
      </c>
      <c r="E167" s="224">
        <v>0</v>
      </c>
      <c r="F167" s="224">
        <v>0</v>
      </c>
      <c r="G167" s="224">
        <v>0</v>
      </c>
      <c r="H167" s="224">
        <v>0</v>
      </c>
      <c r="I167" s="224">
        <v>0</v>
      </c>
    </row>
    <row r="168" spans="1:9" x14ac:dyDescent="0.25">
      <c r="A168" s="225" t="s">
        <v>166</v>
      </c>
      <c r="B168" s="234"/>
      <c r="C168" s="234"/>
      <c r="D168" s="226">
        <v>0</v>
      </c>
      <c r="E168" s="226">
        <v>0</v>
      </c>
      <c r="F168" s="226">
        <v>0</v>
      </c>
      <c r="G168" s="226">
        <v>0</v>
      </c>
      <c r="H168" s="226">
        <v>0</v>
      </c>
      <c r="I168" s="226">
        <v>0</v>
      </c>
    </row>
    <row r="170" spans="1:9" x14ac:dyDescent="0.25">
      <c r="B170" s="234" t="s">
        <v>51</v>
      </c>
      <c r="C170" s="234" t="s">
        <v>167</v>
      </c>
      <c r="D170" s="224">
        <v>1</v>
      </c>
      <c r="E170" s="224">
        <v>1</v>
      </c>
      <c r="F170" s="224">
        <v>0</v>
      </c>
      <c r="G170" s="224">
        <v>19</v>
      </c>
      <c r="H170" s="224">
        <v>17</v>
      </c>
      <c r="I170" s="224">
        <v>-2</v>
      </c>
    </row>
    <row r="171" spans="1:9" x14ac:dyDescent="0.25">
      <c r="C171" s="234" t="s">
        <v>830</v>
      </c>
      <c r="D171" s="224">
        <v>0</v>
      </c>
      <c r="E171" s="224">
        <v>1</v>
      </c>
      <c r="F171" s="224">
        <v>1</v>
      </c>
      <c r="G171" s="224">
        <v>0</v>
      </c>
      <c r="H171" s="224">
        <v>4</v>
      </c>
      <c r="I171" s="224">
        <v>4</v>
      </c>
    </row>
    <row r="172" spans="1:9" x14ac:dyDescent="0.25">
      <c r="C172" s="234" t="s">
        <v>580</v>
      </c>
      <c r="D172" s="224">
        <v>0</v>
      </c>
      <c r="E172" s="224">
        <v>0</v>
      </c>
      <c r="F172" s="224">
        <v>0</v>
      </c>
      <c r="G172" s="224">
        <v>0</v>
      </c>
      <c r="H172" s="224">
        <v>0</v>
      </c>
      <c r="I172" s="224">
        <v>0</v>
      </c>
    </row>
    <row r="173" spans="1:9" x14ac:dyDescent="0.25">
      <c r="C173" s="234" t="s">
        <v>581</v>
      </c>
      <c r="D173" s="224">
        <v>1</v>
      </c>
      <c r="E173" s="224">
        <v>0</v>
      </c>
      <c r="F173" s="224">
        <v>-1</v>
      </c>
      <c r="G173" s="224">
        <v>9</v>
      </c>
      <c r="H173" s="224">
        <v>0</v>
      </c>
      <c r="I173" s="224">
        <v>-9</v>
      </c>
    </row>
    <row r="174" spans="1:9" x14ac:dyDescent="0.25">
      <c r="C174" s="234" t="s">
        <v>168</v>
      </c>
      <c r="D174" s="224">
        <v>1</v>
      </c>
      <c r="E174" s="224">
        <v>1</v>
      </c>
      <c r="F174" s="224">
        <v>0</v>
      </c>
      <c r="G174" s="224">
        <v>7</v>
      </c>
      <c r="H174" s="224">
        <v>0</v>
      </c>
      <c r="I174" s="224">
        <v>-7</v>
      </c>
    </row>
    <row r="175" spans="1:9" x14ac:dyDescent="0.25">
      <c r="C175" s="234" t="s">
        <v>582</v>
      </c>
      <c r="D175" s="224">
        <v>1</v>
      </c>
      <c r="E175" s="224">
        <v>1</v>
      </c>
      <c r="F175" s="224">
        <v>0</v>
      </c>
      <c r="G175" s="224">
        <v>14</v>
      </c>
      <c r="H175" s="224">
        <v>9</v>
      </c>
      <c r="I175" s="224">
        <v>-5</v>
      </c>
    </row>
    <row r="176" spans="1:9" x14ac:dyDescent="0.25">
      <c r="C176" s="234" t="s">
        <v>583</v>
      </c>
      <c r="D176" s="224">
        <v>1</v>
      </c>
      <c r="E176" s="224">
        <v>0</v>
      </c>
      <c r="F176" s="224">
        <v>-1</v>
      </c>
      <c r="G176" s="224">
        <v>1</v>
      </c>
      <c r="H176" s="224">
        <v>0</v>
      </c>
      <c r="I176" s="224">
        <v>-1</v>
      </c>
    </row>
    <row r="177" spans="1:9" x14ac:dyDescent="0.25">
      <c r="C177" s="234" t="s">
        <v>584</v>
      </c>
      <c r="D177" s="224">
        <v>1</v>
      </c>
      <c r="E177" s="224">
        <v>1</v>
      </c>
      <c r="F177" s="224">
        <v>0</v>
      </c>
      <c r="G177" s="224">
        <v>12</v>
      </c>
      <c r="H177" s="224">
        <v>14</v>
      </c>
      <c r="I177" s="224">
        <v>2</v>
      </c>
    </row>
    <row r="178" spans="1:9" x14ac:dyDescent="0.25">
      <c r="C178" s="234" t="s">
        <v>585</v>
      </c>
      <c r="D178" s="224">
        <v>1</v>
      </c>
      <c r="E178" s="224">
        <v>1</v>
      </c>
      <c r="F178" s="224">
        <v>0</v>
      </c>
      <c r="G178" s="224">
        <v>19</v>
      </c>
      <c r="H178" s="224">
        <v>19</v>
      </c>
      <c r="I178" s="224">
        <v>0</v>
      </c>
    </row>
    <row r="179" spans="1:9" x14ac:dyDescent="0.25">
      <c r="C179" s="234" t="s">
        <v>169</v>
      </c>
      <c r="D179" s="224">
        <v>3</v>
      </c>
      <c r="E179" s="224">
        <v>3</v>
      </c>
      <c r="F179" s="224">
        <v>0</v>
      </c>
      <c r="G179" s="224">
        <v>35</v>
      </c>
      <c r="H179" s="224">
        <v>24</v>
      </c>
      <c r="I179" s="224">
        <v>-11</v>
      </c>
    </row>
    <row r="180" spans="1:9" x14ac:dyDescent="0.25">
      <c r="C180" s="234" t="s">
        <v>170</v>
      </c>
      <c r="D180" s="224">
        <v>3</v>
      </c>
      <c r="E180" s="224">
        <v>3</v>
      </c>
      <c r="F180" s="224">
        <v>0</v>
      </c>
      <c r="G180" s="224">
        <v>16</v>
      </c>
      <c r="H180" s="224">
        <v>5</v>
      </c>
      <c r="I180" s="224">
        <v>-11</v>
      </c>
    </row>
    <row r="181" spans="1:9" x14ac:dyDescent="0.25">
      <c r="C181" s="234" t="s">
        <v>586</v>
      </c>
      <c r="D181" s="224">
        <v>1</v>
      </c>
      <c r="E181" s="224">
        <v>2</v>
      </c>
      <c r="F181" s="224">
        <v>1</v>
      </c>
      <c r="G181" s="224">
        <v>18</v>
      </c>
      <c r="H181" s="224">
        <v>30</v>
      </c>
      <c r="I181" s="224">
        <v>12</v>
      </c>
    </row>
    <row r="182" spans="1:9" x14ac:dyDescent="0.25">
      <c r="C182" s="234" t="s">
        <v>463</v>
      </c>
      <c r="D182" s="224">
        <v>0</v>
      </c>
      <c r="E182" s="224">
        <v>1</v>
      </c>
      <c r="F182" s="224">
        <v>1</v>
      </c>
      <c r="G182" s="224">
        <v>0</v>
      </c>
      <c r="H182" s="224">
        <v>1</v>
      </c>
      <c r="I182" s="224">
        <v>1</v>
      </c>
    </row>
    <row r="183" spans="1:9" x14ac:dyDescent="0.25">
      <c r="C183" s="234" t="s">
        <v>171</v>
      </c>
      <c r="D183" s="224">
        <v>1</v>
      </c>
      <c r="E183" s="224">
        <v>1</v>
      </c>
      <c r="F183" s="224">
        <v>0</v>
      </c>
      <c r="G183" s="224">
        <v>8</v>
      </c>
      <c r="H183" s="224">
        <v>7</v>
      </c>
      <c r="I183" s="224">
        <v>-1</v>
      </c>
    </row>
    <row r="184" spans="1:9" x14ac:dyDescent="0.25">
      <c r="C184" s="234" t="s">
        <v>848</v>
      </c>
      <c r="D184" s="224">
        <v>0</v>
      </c>
      <c r="E184" s="224">
        <v>1</v>
      </c>
      <c r="F184" s="224">
        <v>1</v>
      </c>
      <c r="G184" s="224">
        <v>0</v>
      </c>
      <c r="H184" s="224">
        <v>1</v>
      </c>
      <c r="I184" s="224">
        <v>1</v>
      </c>
    </row>
    <row r="185" spans="1:9" x14ac:dyDescent="0.25">
      <c r="C185" s="234" t="s">
        <v>587</v>
      </c>
      <c r="D185" s="224">
        <v>1</v>
      </c>
      <c r="E185" s="224">
        <v>1</v>
      </c>
      <c r="F185" s="224">
        <v>0</v>
      </c>
      <c r="G185" s="224">
        <v>7</v>
      </c>
      <c r="H185" s="224">
        <v>3</v>
      </c>
      <c r="I185" s="224">
        <v>-4</v>
      </c>
    </row>
    <row r="186" spans="1:9" x14ac:dyDescent="0.25">
      <c r="C186" s="234" t="s">
        <v>172</v>
      </c>
      <c r="D186" s="224">
        <v>1</v>
      </c>
      <c r="E186" s="224">
        <v>1</v>
      </c>
      <c r="F186" s="224">
        <v>0</v>
      </c>
      <c r="G186" s="224">
        <v>2</v>
      </c>
      <c r="H186" s="224">
        <v>0</v>
      </c>
      <c r="I186" s="224">
        <v>-2</v>
      </c>
    </row>
    <row r="187" spans="1:9" x14ac:dyDescent="0.25">
      <c r="C187" s="234" t="s">
        <v>835</v>
      </c>
      <c r="D187" s="224">
        <v>0</v>
      </c>
      <c r="E187" s="224">
        <v>1</v>
      </c>
      <c r="F187" s="224">
        <v>1</v>
      </c>
      <c r="G187" s="224">
        <v>0</v>
      </c>
      <c r="H187" s="224">
        <v>1</v>
      </c>
      <c r="I187" s="224">
        <v>1</v>
      </c>
    </row>
    <row r="188" spans="1:9" x14ac:dyDescent="0.25">
      <c r="C188" s="234" t="s">
        <v>588</v>
      </c>
      <c r="D188" s="224">
        <v>1</v>
      </c>
      <c r="E188" s="224">
        <v>1</v>
      </c>
      <c r="F188" s="224">
        <v>0</v>
      </c>
      <c r="G188" s="224">
        <v>5</v>
      </c>
      <c r="H188" s="224">
        <v>1</v>
      </c>
      <c r="I188" s="224">
        <v>-4</v>
      </c>
    </row>
    <row r="189" spans="1:9" x14ac:dyDescent="0.25">
      <c r="A189" s="225" t="s">
        <v>173</v>
      </c>
      <c r="B189" s="234"/>
      <c r="C189" s="234"/>
      <c r="D189" s="226">
        <v>18</v>
      </c>
      <c r="E189" s="226">
        <v>21</v>
      </c>
      <c r="F189" s="226">
        <v>3</v>
      </c>
      <c r="G189" s="226">
        <v>172</v>
      </c>
      <c r="H189" s="226">
        <v>136</v>
      </c>
      <c r="I189" s="226">
        <v>-36</v>
      </c>
    </row>
    <row r="191" spans="1:9" x14ac:dyDescent="0.25">
      <c r="B191" s="234" t="s">
        <v>55</v>
      </c>
      <c r="C191" s="234" t="s">
        <v>174</v>
      </c>
      <c r="D191" s="224">
        <v>2</v>
      </c>
      <c r="E191" s="224">
        <v>2</v>
      </c>
      <c r="F191" s="224">
        <v>0</v>
      </c>
      <c r="G191" s="224">
        <v>37</v>
      </c>
      <c r="H191" s="224">
        <v>34</v>
      </c>
      <c r="I191" s="224">
        <v>-3</v>
      </c>
    </row>
    <row r="192" spans="1:9" x14ac:dyDescent="0.25">
      <c r="C192" s="234" t="s">
        <v>175</v>
      </c>
      <c r="D192" s="224">
        <v>1</v>
      </c>
      <c r="E192" s="224">
        <v>1</v>
      </c>
      <c r="F192" s="224">
        <v>0</v>
      </c>
      <c r="G192" s="224">
        <v>13</v>
      </c>
      <c r="H192" s="224">
        <v>25</v>
      </c>
      <c r="I192" s="224">
        <v>12</v>
      </c>
    </row>
    <row r="193" spans="1:9" x14ac:dyDescent="0.25">
      <c r="C193" s="234" t="s">
        <v>849</v>
      </c>
      <c r="D193" s="224">
        <v>0</v>
      </c>
      <c r="E193" s="224">
        <v>1</v>
      </c>
      <c r="F193" s="224">
        <v>1</v>
      </c>
      <c r="G193" s="224">
        <v>0</v>
      </c>
      <c r="H193" s="224">
        <v>1</v>
      </c>
      <c r="I193" s="224">
        <v>1</v>
      </c>
    </row>
    <row r="194" spans="1:9" x14ac:dyDescent="0.25">
      <c r="C194" s="234" t="s">
        <v>589</v>
      </c>
      <c r="D194" s="224">
        <v>1</v>
      </c>
      <c r="E194" s="224">
        <v>1</v>
      </c>
      <c r="F194" s="224">
        <v>0</v>
      </c>
      <c r="G194" s="224">
        <v>8</v>
      </c>
      <c r="H194" s="224">
        <v>8</v>
      </c>
      <c r="I194" s="224">
        <v>0</v>
      </c>
    </row>
    <row r="195" spans="1:9" x14ac:dyDescent="0.25">
      <c r="C195" s="234" t="s">
        <v>176</v>
      </c>
      <c r="D195" s="224">
        <v>2</v>
      </c>
      <c r="E195" s="224">
        <v>1</v>
      </c>
      <c r="F195" s="224">
        <v>-1</v>
      </c>
      <c r="G195" s="224">
        <v>2</v>
      </c>
      <c r="H195" s="224">
        <v>1</v>
      </c>
      <c r="I195" s="224">
        <v>-1</v>
      </c>
    </row>
    <row r="196" spans="1:9" x14ac:dyDescent="0.25">
      <c r="C196" s="234" t="s">
        <v>177</v>
      </c>
      <c r="D196" s="224">
        <v>1</v>
      </c>
      <c r="E196" s="224">
        <v>0</v>
      </c>
      <c r="F196" s="224">
        <v>-1</v>
      </c>
      <c r="G196" s="224">
        <v>6</v>
      </c>
      <c r="H196" s="224">
        <v>0</v>
      </c>
      <c r="I196" s="224">
        <v>-6</v>
      </c>
    </row>
    <row r="197" spans="1:9" x14ac:dyDescent="0.25">
      <c r="C197" s="234" t="s">
        <v>590</v>
      </c>
      <c r="D197" s="224">
        <v>0</v>
      </c>
      <c r="E197" s="224">
        <v>1</v>
      </c>
      <c r="F197" s="224">
        <v>1</v>
      </c>
      <c r="G197" s="224">
        <v>0</v>
      </c>
      <c r="H197" s="224">
        <v>7</v>
      </c>
      <c r="I197" s="224">
        <v>7</v>
      </c>
    </row>
    <row r="198" spans="1:9" x14ac:dyDescent="0.25">
      <c r="C198" s="234" t="s">
        <v>591</v>
      </c>
      <c r="D198" s="224">
        <v>0</v>
      </c>
      <c r="E198" s="224">
        <v>1</v>
      </c>
      <c r="F198" s="224">
        <v>1</v>
      </c>
      <c r="G198" s="224">
        <v>0</v>
      </c>
      <c r="H198" s="224">
        <v>1</v>
      </c>
      <c r="I198" s="224">
        <v>1</v>
      </c>
    </row>
    <row r="199" spans="1:9" x14ac:dyDescent="0.25">
      <c r="C199" s="234" t="s">
        <v>374</v>
      </c>
      <c r="D199" s="224">
        <v>1</v>
      </c>
      <c r="E199" s="224">
        <v>0</v>
      </c>
      <c r="F199" s="224">
        <v>-1</v>
      </c>
      <c r="G199" s="224">
        <v>1</v>
      </c>
      <c r="H199" s="224">
        <v>0</v>
      </c>
      <c r="I199" s="224">
        <v>-1</v>
      </c>
    </row>
    <row r="200" spans="1:9" x14ac:dyDescent="0.25">
      <c r="C200" s="234" t="s">
        <v>592</v>
      </c>
      <c r="D200" s="224">
        <v>0</v>
      </c>
      <c r="E200" s="224">
        <v>1</v>
      </c>
      <c r="F200" s="224">
        <v>1</v>
      </c>
      <c r="G200" s="224">
        <v>0</v>
      </c>
      <c r="H200" s="224">
        <v>6</v>
      </c>
      <c r="I200" s="224">
        <v>6</v>
      </c>
    </row>
    <row r="201" spans="1:9" x14ac:dyDescent="0.25">
      <c r="A201" s="225" t="s">
        <v>178</v>
      </c>
      <c r="B201" s="234"/>
      <c r="C201" s="234"/>
      <c r="D201" s="226">
        <v>8</v>
      </c>
      <c r="E201" s="226">
        <v>9</v>
      </c>
      <c r="F201" s="226">
        <v>1</v>
      </c>
      <c r="G201" s="226">
        <v>67</v>
      </c>
      <c r="H201" s="226">
        <v>83</v>
      </c>
      <c r="I201" s="226">
        <v>16</v>
      </c>
    </row>
    <row r="203" spans="1:9" x14ac:dyDescent="0.25">
      <c r="B203" s="234" t="s">
        <v>593</v>
      </c>
      <c r="C203" s="234" t="s">
        <v>830</v>
      </c>
      <c r="D203" s="224">
        <v>0</v>
      </c>
      <c r="E203" s="224">
        <v>0</v>
      </c>
      <c r="F203" s="224">
        <v>0</v>
      </c>
      <c r="G203" s="224">
        <v>0</v>
      </c>
      <c r="H203" s="224">
        <v>0</v>
      </c>
      <c r="I203" s="224">
        <v>0</v>
      </c>
    </row>
    <row r="204" spans="1:9" x14ac:dyDescent="0.25">
      <c r="C204" s="234" t="s">
        <v>580</v>
      </c>
      <c r="D204" s="224">
        <v>0</v>
      </c>
      <c r="E204" s="224">
        <v>1</v>
      </c>
      <c r="F204" s="224">
        <v>1</v>
      </c>
      <c r="G204" s="224">
        <v>0</v>
      </c>
      <c r="H204" s="224">
        <v>6</v>
      </c>
      <c r="I204" s="224">
        <v>6</v>
      </c>
    </row>
    <row r="205" spans="1:9" x14ac:dyDescent="0.25">
      <c r="A205" s="225" t="s">
        <v>594</v>
      </c>
      <c r="B205" s="234"/>
      <c r="C205" s="234"/>
      <c r="D205" s="226">
        <v>0</v>
      </c>
      <c r="E205" s="226">
        <v>1</v>
      </c>
      <c r="F205" s="226">
        <v>1</v>
      </c>
      <c r="G205" s="226">
        <v>0</v>
      </c>
      <c r="H205" s="226">
        <v>6</v>
      </c>
      <c r="I205" s="226">
        <v>6</v>
      </c>
    </row>
    <row r="207" spans="1:9" x14ac:dyDescent="0.25">
      <c r="B207" s="234" t="s">
        <v>57</v>
      </c>
      <c r="C207" s="234" t="s">
        <v>179</v>
      </c>
      <c r="D207" s="224">
        <v>0</v>
      </c>
      <c r="E207" s="224">
        <v>1</v>
      </c>
      <c r="F207" s="224">
        <v>1</v>
      </c>
      <c r="G207" s="224">
        <v>0</v>
      </c>
      <c r="H207" s="224">
        <v>4</v>
      </c>
      <c r="I207" s="224">
        <v>4</v>
      </c>
    </row>
    <row r="208" spans="1:9" x14ac:dyDescent="0.25">
      <c r="C208" s="234" t="s">
        <v>180</v>
      </c>
      <c r="D208" s="224">
        <v>2</v>
      </c>
      <c r="E208" s="224">
        <v>1</v>
      </c>
      <c r="F208" s="224">
        <v>-1</v>
      </c>
      <c r="G208" s="224">
        <v>23</v>
      </c>
      <c r="H208" s="224">
        <v>9</v>
      </c>
      <c r="I208" s="224">
        <v>-14</v>
      </c>
    </row>
    <row r="209" spans="3:9" x14ac:dyDescent="0.25">
      <c r="C209" s="234" t="s">
        <v>417</v>
      </c>
      <c r="D209" s="224">
        <v>0</v>
      </c>
      <c r="E209" s="224">
        <v>1</v>
      </c>
      <c r="F209" s="224">
        <v>1</v>
      </c>
      <c r="G209" s="224">
        <v>0</v>
      </c>
      <c r="H209" s="224">
        <v>9</v>
      </c>
      <c r="I209" s="224">
        <v>9</v>
      </c>
    </row>
    <row r="210" spans="3:9" x14ac:dyDescent="0.25">
      <c r="C210" s="234" t="s">
        <v>595</v>
      </c>
      <c r="D210" s="224">
        <v>0</v>
      </c>
      <c r="E210" s="224">
        <v>1</v>
      </c>
      <c r="F210" s="224">
        <v>1</v>
      </c>
      <c r="G210" s="224">
        <v>0</v>
      </c>
      <c r="H210" s="224">
        <v>14</v>
      </c>
      <c r="I210" s="224">
        <v>14</v>
      </c>
    </row>
    <row r="211" spans="3:9" x14ac:dyDescent="0.25">
      <c r="C211" s="234" t="s">
        <v>596</v>
      </c>
      <c r="D211" s="224">
        <v>1</v>
      </c>
      <c r="E211" s="224">
        <v>1</v>
      </c>
      <c r="F211" s="224">
        <v>0</v>
      </c>
      <c r="G211" s="224">
        <v>14</v>
      </c>
      <c r="H211" s="224">
        <v>9</v>
      </c>
      <c r="I211" s="224">
        <v>-5</v>
      </c>
    </row>
    <row r="212" spans="3:9" x14ac:dyDescent="0.25">
      <c r="C212" s="234" t="s">
        <v>597</v>
      </c>
      <c r="D212" s="224">
        <v>1</v>
      </c>
      <c r="E212" s="224">
        <v>0</v>
      </c>
      <c r="F212" s="224">
        <v>-1</v>
      </c>
      <c r="G212" s="224">
        <v>1</v>
      </c>
      <c r="H212" s="224">
        <v>0</v>
      </c>
      <c r="I212" s="224">
        <v>-1</v>
      </c>
    </row>
    <row r="213" spans="3:9" x14ac:dyDescent="0.25">
      <c r="C213" s="234" t="s">
        <v>598</v>
      </c>
      <c r="D213" s="224">
        <v>1</v>
      </c>
      <c r="E213" s="224">
        <v>1</v>
      </c>
      <c r="F213" s="224">
        <v>0</v>
      </c>
      <c r="G213" s="224">
        <v>11</v>
      </c>
      <c r="H213" s="224">
        <v>11</v>
      </c>
      <c r="I213" s="224">
        <v>0</v>
      </c>
    </row>
    <row r="214" spans="3:9" x14ac:dyDescent="0.25">
      <c r="C214" s="234" t="s">
        <v>599</v>
      </c>
      <c r="D214" s="224">
        <v>0</v>
      </c>
      <c r="E214" s="224">
        <v>1</v>
      </c>
      <c r="F214" s="224">
        <v>1</v>
      </c>
      <c r="G214" s="224">
        <v>0</v>
      </c>
      <c r="H214" s="224">
        <v>5</v>
      </c>
      <c r="I214" s="224">
        <v>5</v>
      </c>
    </row>
    <row r="215" spans="3:9" x14ac:dyDescent="0.25">
      <c r="C215" s="234" t="s">
        <v>418</v>
      </c>
      <c r="D215" s="224">
        <v>0</v>
      </c>
      <c r="E215" s="224">
        <v>2</v>
      </c>
      <c r="F215" s="224">
        <v>2</v>
      </c>
      <c r="G215" s="224">
        <v>0</v>
      </c>
      <c r="H215" s="224">
        <v>12</v>
      </c>
      <c r="I215" s="224">
        <v>12</v>
      </c>
    </row>
    <row r="216" spans="3:9" x14ac:dyDescent="0.25">
      <c r="C216" s="234" t="s">
        <v>600</v>
      </c>
      <c r="D216" s="224">
        <v>0</v>
      </c>
      <c r="E216" s="224">
        <v>1</v>
      </c>
      <c r="F216" s="224">
        <v>1</v>
      </c>
      <c r="G216" s="224">
        <v>0</v>
      </c>
      <c r="H216" s="224">
        <v>8</v>
      </c>
      <c r="I216" s="224">
        <v>8</v>
      </c>
    </row>
    <row r="217" spans="3:9" x14ac:dyDescent="0.25">
      <c r="C217" s="234" t="s">
        <v>601</v>
      </c>
      <c r="D217" s="224">
        <v>1</v>
      </c>
      <c r="E217" s="224">
        <v>0</v>
      </c>
      <c r="F217" s="224">
        <v>-1</v>
      </c>
      <c r="G217" s="224">
        <v>15</v>
      </c>
      <c r="H217" s="224">
        <v>0</v>
      </c>
      <c r="I217" s="224">
        <v>-15</v>
      </c>
    </row>
    <row r="218" spans="3:9" x14ac:dyDescent="0.25">
      <c r="C218" s="234" t="s">
        <v>602</v>
      </c>
      <c r="D218" s="224">
        <v>0</v>
      </c>
      <c r="E218" s="224">
        <v>1</v>
      </c>
      <c r="F218" s="224">
        <v>1</v>
      </c>
      <c r="G218" s="224">
        <v>0</v>
      </c>
      <c r="H218" s="224">
        <v>6</v>
      </c>
      <c r="I218" s="224">
        <v>6</v>
      </c>
    </row>
    <row r="219" spans="3:9" x14ac:dyDescent="0.25">
      <c r="C219" s="234" t="s">
        <v>181</v>
      </c>
      <c r="D219" s="224">
        <v>1</v>
      </c>
      <c r="E219" s="224">
        <v>1</v>
      </c>
      <c r="F219" s="224">
        <v>0</v>
      </c>
      <c r="G219" s="224">
        <v>6</v>
      </c>
      <c r="H219" s="224">
        <v>1</v>
      </c>
      <c r="I219" s="224">
        <v>-5</v>
      </c>
    </row>
    <row r="220" spans="3:9" x14ac:dyDescent="0.25">
      <c r="C220" s="234" t="s">
        <v>603</v>
      </c>
      <c r="D220" s="224">
        <v>2</v>
      </c>
      <c r="E220" s="224">
        <v>0</v>
      </c>
      <c r="F220" s="224">
        <v>-2</v>
      </c>
      <c r="G220" s="224">
        <v>9</v>
      </c>
      <c r="H220" s="224">
        <v>0</v>
      </c>
      <c r="I220" s="224">
        <v>-9</v>
      </c>
    </row>
    <row r="221" spans="3:9" x14ac:dyDescent="0.25">
      <c r="C221" s="234" t="s">
        <v>182</v>
      </c>
      <c r="D221" s="224">
        <v>9</v>
      </c>
      <c r="E221" s="224">
        <v>11</v>
      </c>
      <c r="F221" s="224">
        <v>2</v>
      </c>
      <c r="G221" s="224">
        <v>11</v>
      </c>
      <c r="H221" s="224">
        <v>10</v>
      </c>
      <c r="I221" s="224">
        <v>-1</v>
      </c>
    </row>
    <row r="222" spans="3:9" x14ac:dyDescent="0.25">
      <c r="C222" s="234" t="s">
        <v>604</v>
      </c>
      <c r="D222" s="224">
        <v>1</v>
      </c>
      <c r="E222" s="224">
        <v>1</v>
      </c>
      <c r="F222" s="224">
        <v>0</v>
      </c>
      <c r="G222" s="224">
        <v>17</v>
      </c>
      <c r="H222" s="224">
        <v>16</v>
      </c>
      <c r="I222" s="224">
        <v>-1</v>
      </c>
    </row>
    <row r="223" spans="3:9" x14ac:dyDescent="0.25">
      <c r="C223" s="234" t="s">
        <v>605</v>
      </c>
      <c r="D223" s="224">
        <v>0</v>
      </c>
      <c r="E223" s="224">
        <v>1</v>
      </c>
      <c r="F223" s="224">
        <v>1</v>
      </c>
      <c r="G223" s="224">
        <v>0</v>
      </c>
      <c r="H223" s="224">
        <v>3</v>
      </c>
      <c r="I223" s="224">
        <v>3</v>
      </c>
    </row>
    <row r="224" spans="3:9" x14ac:dyDescent="0.25">
      <c r="C224" s="234" t="s">
        <v>606</v>
      </c>
      <c r="D224" s="224">
        <v>1</v>
      </c>
      <c r="E224" s="224">
        <v>0</v>
      </c>
      <c r="F224" s="224">
        <v>-1</v>
      </c>
      <c r="G224" s="224">
        <v>9</v>
      </c>
      <c r="H224" s="224">
        <v>0</v>
      </c>
      <c r="I224" s="224">
        <v>-9</v>
      </c>
    </row>
    <row r="225" spans="1:9" x14ac:dyDescent="0.25">
      <c r="C225" s="234" t="s">
        <v>607</v>
      </c>
      <c r="D225" s="224">
        <v>1</v>
      </c>
      <c r="E225" s="224">
        <v>0</v>
      </c>
      <c r="F225" s="224">
        <v>-1</v>
      </c>
      <c r="G225" s="224">
        <v>1</v>
      </c>
      <c r="H225" s="224">
        <v>0</v>
      </c>
      <c r="I225" s="224">
        <v>-1</v>
      </c>
    </row>
    <row r="226" spans="1:9" x14ac:dyDescent="0.25">
      <c r="C226" s="234" t="s">
        <v>608</v>
      </c>
      <c r="D226" s="224">
        <v>1</v>
      </c>
      <c r="E226" s="224">
        <v>0</v>
      </c>
      <c r="F226" s="224">
        <v>-1</v>
      </c>
      <c r="G226" s="224">
        <v>1</v>
      </c>
      <c r="H226" s="224">
        <v>0</v>
      </c>
      <c r="I226" s="224">
        <v>-1</v>
      </c>
    </row>
    <row r="227" spans="1:9" x14ac:dyDescent="0.25">
      <c r="C227" s="234" t="s">
        <v>609</v>
      </c>
      <c r="D227" s="224">
        <v>0</v>
      </c>
      <c r="E227" s="224">
        <v>1</v>
      </c>
      <c r="F227" s="224">
        <v>1</v>
      </c>
      <c r="G227" s="224">
        <v>0</v>
      </c>
      <c r="H227" s="224">
        <v>15</v>
      </c>
      <c r="I227" s="224">
        <v>15</v>
      </c>
    </row>
    <row r="228" spans="1:9" x14ac:dyDescent="0.25">
      <c r="C228" s="234" t="s">
        <v>610</v>
      </c>
      <c r="D228" s="224">
        <v>0</v>
      </c>
      <c r="E228" s="224">
        <v>1</v>
      </c>
      <c r="F228" s="224">
        <v>1</v>
      </c>
      <c r="G228" s="224">
        <v>0</v>
      </c>
      <c r="H228" s="224">
        <v>14</v>
      </c>
      <c r="I228" s="224">
        <v>14</v>
      </c>
    </row>
    <row r="229" spans="1:9" x14ac:dyDescent="0.25">
      <c r="A229" s="225" t="s">
        <v>183</v>
      </c>
      <c r="B229" s="234"/>
      <c r="C229" s="234"/>
      <c r="D229" s="226">
        <v>22</v>
      </c>
      <c r="E229" s="226">
        <v>27</v>
      </c>
      <c r="F229" s="226">
        <v>5</v>
      </c>
      <c r="G229" s="226">
        <v>118</v>
      </c>
      <c r="H229" s="226">
        <v>146</v>
      </c>
      <c r="I229" s="226">
        <v>28</v>
      </c>
    </row>
    <row r="231" spans="1:9" x14ac:dyDescent="0.25">
      <c r="B231" s="234" t="s">
        <v>62</v>
      </c>
      <c r="C231" s="234" t="s">
        <v>611</v>
      </c>
      <c r="D231" s="224">
        <v>1</v>
      </c>
      <c r="E231" s="224">
        <v>0</v>
      </c>
      <c r="F231" s="224">
        <v>-1</v>
      </c>
      <c r="G231" s="224">
        <v>1</v>
      </c>
      <c r="H231" s="224">
        <v>0</v>
      </c>
      <c r="I231" s="224">
        <v>-1</v>
      </c>
    </row>
    <row r="232" spans="1:9" x14ac:dyDescent="0.25">
      <c r="C232" s="234" t="s">
        <v>612</v>
      </c>
      <c r="D232" s="224">
        <v>0</v>
      </c>
      <c r="E232" s="224">
        <v>2</v>
      </c>
      <c r="F232" s="224">
        <v>2</v>
      </c>
      <c r="G232" s="224">
        <v>0</v>
      </c>
      <c r="H232" s="224">
        <v>2</v>
      </c>
      <c r="I232" s="224">
        <v>2</v>
      </c>
    </row>
    <row r="233" spans="1:9" x14ac:dyDescent="0.25">
      <c r="C233" s="234" t="s">
        <v>184</v>
      </c>
      <c r="D233" s="224">
        <v>2</v>
      </c>
      <c r="E233" s="224">
        <v>4</v>
      </c>
      <c r="F233" s="224">
        <v>2</v>
      </c>
      <c r="G233" s="224">
        <v>2</v>
      </c>
      <c r="H233" s="224">
        <v>5</v>
      </c>
      <c r="I233" s="224">
        <v>3</v>
      </c>
    </row>
    <row r="234" spans="1:9" x14ac:dyDescent="0.25">
      <c r="C234" s="234" t="s">
        <v>613</v>
      </c>
      <c r="D234" s="224">
        <v>0</v>
      </c>
      <c r="E234" s="224">
        <v>2</v>
      </c>
      <c r="F234" s="224">
        <v>2</v>
      </c>
      <c r="G234" s="224">
        <v>0</v>
      </c>
      <c r="H234" s="224">
        <v>3</v>
      </c>
      <c r="I234" s="224">
        <v>3</v>
      </c>
    </row>
    <row r="235" spans="1:9" x14ac:dyDescent="0.25">
      <c r="C235" s="234" t="s">
        <v>185</v>
      </c>
      <c r="D235" s="224">
        <v>3</v>
      </c>
      <c r="E235" s="224">
        <v>8</v>
      </c>
      <c r="F235" s="224">
        <v>5</v>
      </c>
      <c r="G235" s="224">
        <v>7</v>
      </c>
      <c r="H235" s="224">
        <v>3</v>
      </c>
      <c r="I235" s="224">
        <v>-4</v>
      </c>
    </row>
    <row r="236" spans="1:9" x14ac:dyDescent="0.25">
      <c r="C236" s="234" t="s">
        <v>614</v>
      </c>
      <c r="D236" s="224">
        <v>0</v>
      </c>
      <c r="E236" s="224">
        <v>1</v>
      </c>
      <c r="F236" s="224">
        <v>1</v>
      </c>
      <c r="G236" s="224">
        <v>0</v>
      </c>
      <c r="H236" s="224">
        <v>8</v>
      </c>
      <c r="I236" s="224">
        <v>8</v>
      </c>
    </row>
    <row r="237" spans="1:9" x14ac:dyDescent="0.25">
      <c r="C237" s="234" t="s">
        <v>615</v>
      </c>
      <c r="D237" s="224">
        <v>1</v>
      </c>
      <c r="E237" s="224">
        <v>0</v>
      </c>
      <c r="F237" s="224">
        <v>-1</v>
      </c>
      <c r="G237" s="224">
        <v>10</v>
      </c>
      <c r="H237" s="224">
        <v>0</v>
      </c>
      <c r="I237" s="224">
        <v>-10</v>
      </c>
    </row>
    <row r="238" spans="1:9" x14ac:dyDescent="0.25">
      <c r="C238" s="234" t="s">
        <v>616</v>
      </c>
      <c r="D238" s="224">
        <v>0</v>
      </c>
      <c r="E238" s="224">
        <v>1</v>
      </c>
      <c r="F238" s="224">
        <v>1</v>
      </c>
      <c r="G238" s="224">
        <v>0</v>
      </c>
      <c r="H238" s="224">
        <v>10</v>
      </c>
      <c r="I238" s="224">
        <v>10</v>
      </c>
    </row>
    <row r="239" spans="1:9" x14ac:dyDescent="0.25">
      <c r="C239" s="234" t="s">
        <v>617</v>
      </c>
      <c r="D239" s="224">
        <v>0</v>
      </c>
      <c r="E239" s="224">
        <v>1</v>
      </c>
      <c r="F239" s="224">
        <v>1</v>
      </c>
      <c r="G239" s="224">
        <v>0</v>
      </c>
      <c r="H239" s="224">
        <v>6</v>
      </c>
      <c r="I239" s="224">
        <v>6</v>
      </c>
    </row>
    <row r="240" spans="1:9" x14ac:dyDescent="0.25">
      <c r="C240" s="234" t="s">
        <v>618</v>
      </c>
      <c r="D240" s="224">
        <v>1</v>
      </c>
      <c r="E240" s="224">
        <v>2</v>
      </c>
      <c r="F240" s="224">
        <v>1</v>
      </c>
      <c r="G240" s="224">
        <v>8</v>
      </c>
      <c r="H240" s="224">
        <v>7</v>
      </c>
      <c r="I240" s="224">
        <v>-1</v>
      </c>
    </row>
    <row r="241" spans="1:9" x14ac:dyDescent="0.25">
      <c r="C241" s="234" t="s">
        <v>619</v>
      </c>
      <c r="D241" s="224">
        <v>0</v>
      </c>
      <c r="E241" s="224">
        <v>1</v>
      </c>
      <c r="F241" s="224">
        <v>1</v>
      </c>
      <c r="G241" s="224">
        <v>0</v>
      </c>
      <c r="H241" s="224">
        <v>0</v>
      </c>
      <c r="I241" s="224">
        <v>0</v>
      </c>
    </row>
    <row r="242" spans="1:9" x14ac:dyDescent="0.25">
      <c r="C242" s="234" t="s">
        <v>186</v>
      </c>
      <c r="D242" s="224">
        <v>1</v>
      </c>
      <c r="E242" s="224">
        <v>1</v>
      </c>
      <c r="F242" s="224">
        <v>0</v>
      </c>
      <c r="G242" s="224">
        <v>1</v>
      </c>
      <c r="H242" s="224">
        <v>2</v>
      </c>
      <c r="I242" s="224">
        <v>1</v>
      </c>
    </row>
    <row r="243" spans="1:9" x14ac:dyDescent="0.25">
      <c r="C243" s="234" t="s">
        <v>620</v>
      </c>
      <c r="D243" s="224">
        <v>1</v>
      </c>
      <c r="E243" s="224">
        <v>1</v>
      </c>
      <c r="F243" s="224">
        <v>0</v>
      </c>
      <c r="G243" s="224">
        <v>2</v>
      </c>
      <c r="H243" s="224">
        <v>1</v>
      </c>
      <c r="I243" s="224">
        <v>-1</v>
      </c>
    </row>
    <row r="244" spans="1:9" x14ac:dyDescent="0.25">
      <c r="C244" s="234" t="s">
        <v>621</v>
      </c>
      <c r="D244" s="224">
        <v>1</v>
      </c>
      <c r="E244" s="224">
        <v>0</v>
      </c>
      <c r="F244" s="224">
        <v>-1</v>
      </c>
      <c r="G244" s="224">
        <v>8</v>
      </c>
      <c r="H244" s="224">
        <v>0</v>
      </c>
      <c r="I244" s="224">
        <v>-8</v>
      </c>
    </row>
    <row r="245" spans="1:9" x14ac:dyDescent="0.25">
      <c r="A245" s="225" t="s">
        <v>187</v>
      </c>
      <c r="B245" s="234"/>
      <c r="C245" s="234"/>
      <c r="D245" s="226">
        <v>11</v>
      </c>
      <c r="E245" s="226">
        <v>24</v>
      </c>
      <c r="F245" s="226">
        <v>13</v>
      </c>
      <c r="G245" s="226">
        <v>39</v>
      </c>
      <c r="H245" s="226">
        <v>47</v>
      </c>
      <c r="I245" s="226">
        <v>8</v>
      </c>
    </row>
    <row r="247" spans="1:9" x14ac:dyDescent="0.25">
      <c r="B247" s="234" t="s">
        <v>64</v>
      </c>
      <c r="C247" s="234" t="s">
        <v>188</v>
      </c>
      <c r="D247" s="224">
        <v>2</v>
      </c>
      <c r="E247" s="224">
        <v>3</v>
      </c>
      <c r="F247" s="224">
        <v>1</v>
      </c>
      <c r="G247" s="224">
        <v>56</v>
      </c>
      <c r="H247" s="224">
        <v>61</v>
      </c>
      <c r="I247" s="224">
        <v>5</v>
      </c>
    </row>
    <row r="248" spans="1:9" x14ac:dyDescent="0.25">
      <c r="C248" s="234" t="s">
        <v>189</v>
      </c>
      <c r="D248" s="224">
        <v>2</v>
      </c>
      <c r="E248" s="224">
        <v>1</v>
      </c>
      <c r="F248" s="224">
        <v>-1</v>
      </c>
      <c r="G248" s="224">
        <v>45</v>
      </c>
      <c r="H248" s="224">
        <v>35</v>
      </c>
      <c r="I248" s="224">
        <v>-10</v>
      </c>
    </row>
    <row r="249" spans="1:9" x14ac:dyDescent="0.25">
      <c r="C249" s="234" t="s">
        <v>622</v>
      </c>
      <c r="D249" s="224">
        <v>0</v>
      </c>
      <c r="E249" s="224">
        <v>1</v>
      </c>
      <c r="F249" s="224">
        <v>1</v>
      </c>
      <c r="G249" s="224">
        <v>0</v>
      </c>
      <c r="H249" s="224">
        <v>1</v>
      </c>
      <c r="I249" s="224">
        <v>1</v>
      </c>
    </row>
    <row r="250" spans="1:9" x14ac:dyDescent="0.25">
      <c r="C250" s="234" t="s">
        <v>623</v>
      </c>
      <c r="D250" s="224">
        <v>0</v>
      </c>
      <c r="E250" s="224">
        <v>1</v>
      </c>
      <c r="F250" s="224">
        <v>1</v>
      </c>
      <c r="G250" s="224">
        <v>0</v>
      </c>
      <c r="H250" s="224">
        <v>5</v>
      </c>
      <c r="I250" s="224">
        <v>5</v>
      </c>
    </row>
    <row r="251" spans="1:9" x14ac:dyDescent="0.25">
      <c r="C251" s="234" t="s">
        <v>624</v>
      </c>
      <c r="D251" s="224">
        <v>1</v>
      </c>
      <c r="E251" s="224">
        <v>0</v>
      </c>
      <c r="F251" s="224">
        <v>-1</v>
      </c>
      <c r="G251" s="224">
        <v>15</v>
      </c>
      <c r="H251" s="224">
        <v>0</v>
      </c>
      <c r="I251" s="224">
        <v>-15</v>
      </c>
    </row>
    <row r="252" spans="1:9" x14ac:dyDescent="0.25">
      <c r="C252" s="234" t="s">
        <v>625</v>
      </c>
      <c r="D252" s="224">
        <v>1</v>
      </c>
      <c r="E252" s="224">
        <v>0</v>
      </c>
      <c r="F252" s="224">
        <v>-1</v>
      </c>
      <c r="G252" s="224">
        <v>5</v>
      </c>
      <c r="H252" s="224">
        <v>0</v>
      </c>
      <c r="I252" s="224">
        <v>-5</v>
      </c>
    </row>
    <row r="253" spans="1:9" x14ac:dyDescent="0.25">
      <c r="C253" s="234" t="s">
        <v>396</v>
      </c>
      <c r="D253" s="224">
        <v>1</v>
      </c>
      <c r="E253" s="224">
        <v>0</v>
      </c>
      <c r="F253" s="224">
        <v>-1</v>
      </c>
      <c r="G253" s="224">
        <v>1</v>
      </c>
      <c r="H253" s="224">
        <v>0</v>
      </c>
      <c r="I253" s="224">
        <v>-1</v>
      </c>
    </row>
    <row r="254" spans="1:9" x14ac:dyDescent="0.25">
      <c r="C254" s="234" t="s">
        <v>419</v>
      </c>
      <c r="D254" s="224">
        <v>0</v>
      </c>
      <c r="E254" s="224">
        <v>2</v>
      </c>
      <c r="F254" s="224">
        <v>2</v>
      </c>
      <c r="G254" s="224">
        <v>0</v>
      </c>
      <c r="H254" s="224">
        <v>15</v>
      </c>
      <c r="I254" s="224">
        <v>15</v>
      </c>
    </row>
    <row r="255" spans="1:9" x14ac:dyDescent="0.25">
      <c r="C255" s="234" t="s">
        <v>626</v>
      </c>
      <c r="D255" s="224">
        <v>0</v>
      </c>
      <c r="E255" s="224">
        <v>1</v>
      </c>
      <c r="F255" s="224">
        <v>1</v>
      </c>
      <c r="G255" s="224">
        <v>0</v>
      </c>
      <c r="H255" s="224">
        <v>6</v>
      </c>
      <c r="I255" s="224">
        <v>6</v>
      </c>
    </row>
    <row r="256" spans="1:9" x14ac:dyDescent="0.25">
      <c r="C256" s="234" t="s">
        <v>627</v>
      </c>
      <c r="D256" s="224">
        <v>1</v>
      </c>
      <c r="E256" s="224">
        <v>0</v>
      </c>
      <c r="F256" s="224">
        <v>-1</v>
      </c>
      <c r="G256" s="224">
        <v>9</v>
      </c>
      <c r="H256" s="224">
        <v>0</v>
      </c>
      <c r="I256" s="224">
        <v>-9</v>
      </c>
    </row>
    <row r="257" spans="1:9" x14ac:dyDescent="0.25">
      <c r="C257" s="234" t="s">
        <v>190</v>
      </c>
      <c r="D257" s="224">
        <v>4</v>
      </c>
      <c r="E257" s="224">
        <v>1</v>
      </c>
      <c r="F257" s="224">
        <v>-3</v>
      </c>
      <c r="G257" s="224">
        <v>4</v>
      </c>
      <c r="H257" s="224">
        <v>1</v>
      </c>
      <c r="I257" s="224">
        <v>-3</v>
      </c>
    </row>
    <row r="258" spans="1:9" x14ac:dyDescent="0.25">
      <c r="C258" s="234" t="s">
        <v>191</v>
      </c>
      <c r="D258" s="224">
        <v>3</v>
      </c>
      <c r="E258" s="224">
        <v>1</v>
      </c>
      <c r="F258" s="224">
        <v>-2</v>
      </c>
      <c r="G258" s="224">
        <v>3</v>
      </c>
      <c r="H258" s="224">
        <v>1</v>
      </c>
      <c r="I258" s="224">
        <v>-2</v>
      </c>
    </row>
    <row r="259" spans="1:9" x14ac:dyDescent="0.25">
      <c r="C259" s="234" t="s">
        <v>628</v>
      </c>
      <c r="D259" s="224">
        <v>0</v>
      </c>
      <c r="E259" s="224">
        <v>2</v>
      </c>
      <c r="F259" s="224">
        <v>2</v>
      </c>
      <c r="G259" s="224">
        <v>0</v>
      </c>
      <c r="H259" s="224">
        <v>7</v>
      </c>
      <c r="I259" s="224">
        <v>7</v>
      </c>
    </row>
    <row r="260" spans="1:9" x14ac:dyDescent="0.25">
      <c r="A260" s="225" t="s">
        <v>192</v>
      </c>
      <c r="B260" s="234"/>
      <c r="C260" s="234"/>
      <c r="D260" s="226">
        <v>15</v>
      </c>
      <c r="E260" s="226">
        <v>13</v>
      </c>
      <c r="F260" s="226">
        <v>-2</v>
      </c>
      <c r="G260" s="226">
        <v>138</v>
      </c>
      <c r="H260" s="226">
        <v>132</v>
      </c>
      <c r="I260" s="226">
        <v>-6</v>
      </c>
    </row>
    <row r="262" spans="1:9" x14ac:dyDescent="0.25">
      <c r="B262" s="234" t="s">
        <v>66</v>
      </c>
      <c r="C262" s="234" t="s">
        <v>193</v>
      </c>
      <c r="D262" s="224">
        <v>1</v>
      </c>
      <c r="E262" s="224">
        <v>0</v>
      </c>
      <c r="F262" s="224">
        <v>-1</v>
      </c>
      <c r="G262" s="224">
        <v>7</v>
      </c>
      <c r="H262" s="224">
        <v>0</v>
      </c>
      <c r="I262" s="224">
        <v>-7</v>
      </c>
    </row>
    <row r="263" spans="1:9" x14ac:dyDescent="0.25">
      <c r="C263" s="234" t="s">
        <v>629</v>
      </c>
      <c r="D263" s="224">
        <v>1</v>
      </c>
      <c r="E263" s="224">
        <v>1</v>
      </c>
      <c r="F263" s="224">
        <v>0</v>
      </c>
      <c r="G263" s="224">
        <v>28</v>
      </c>
      <c r="H263" s="224">
        <v>21</v>
      </c>
      <c r="I263" s="224">
        <v>-7</v>
      </c>
    </row>
    <row r="264" spans="1:9" x14ac:dyDescent="0.25">
      <c r="C264" s="234" t="s">
        <v>630</v>
      </c>
      <c r="D264" s="224">
        <v>0</v>
      </c>
      <c r="E264" s="224">
        <v>1</v>
      </c>
      <c r="F264" s="224">
        <v>1</v>
      </c>
      <c r="G264" s="224">
        <v>0</v>
      </c>
      <c r="H264" s="224">
        <v>17</v>
      </c>
      <c r="I264" s="224">
        <v>17</v>
      </c>
    </row>
    <row r="265" spans="1:9" x14ac:dyDescent="0.25">
      <c r="C265" s="234" t="s">
        <v>631</v>
      </c>
      <c r="D265" s="224">
        <v>0</v>
      </c>
      <c r="E265" s="224">
        <v>1</v>
      </c>
      <c r="F265" s="224">
        <v>1</v>
      </c>
      <c r="G265" s="224">
        <v>0</v>
      </c>
      <c r="H265" s="224">
        <v>13</v>
      </c>
      <c r="I265" s="224">
        <v>13</v>
      </c>
    </row>
    <row r="266" spans="1:9" x14ac:dyDescent="0.25">
      <c r="C266" s="234" t="s">
        <v>632</v>
      </c>
      <c r="D266" s="224">
        <v>1</v>
      </c>
      <c r="E266" s="224">
        <v>0</v>
      </c>
      <c r="F266" s="224">
        <v>-1</v>
      </c>
      <c r="G266" s="224">
        <v>29</v>
      </c>
      <c r="H266" s="224">
        <v>0</v>
      </c>
      <c r="I266" s="224">
        <v>-29</v>
      </c>
    </row>
    <row r="267" spans="1:9" x14ac:dyDescent="0.25">
      <c r="C267" s="234" t="s">
        <v>313</v>
      </c>
      <c r="D267" s="224">
        <v>1</v>
      </c>
      <c r="E267" s="224">
        <v>1</v>
      </c>
      <c r="F267" s="224">
        <v>0</v>
      </c>
      <c r="G267" s="224">
        <v>5</v>
      </c>
      <c r="H267" s="224">
        <v>4</v>
      </c>
      <c r="I267" s="224">
        <v>-1</v>
      </c>
    </row>
    <row r="268" spans="1:9" x14ac:dyDescent="0.25">
      <c r="C268" s="234" t="s">
        <v>314</v>
      </c>
      <c r="D268" s="224">
        <v>1</v>
      </c>
      <c r="E268" s="224">
        <v>0</v>
      </c>
      <c r="F268" s="224">
        <v>-1</v>
      </c>
      <c r="G268" s="224">
        <v>25</v>
      </c>
      <c r="H268" s="224">
        <v>0</v>
      </c>
      <c r="I268" s="224">
        <v>-25</v>
      </c>
    </row>
    <row r="269" spans="1:9" x14ac:dyDescent="0.25">
      <c r="C269" s="234" t="s">
        <v>633</v>
      </c>
      <c r="D269" s="224">
        <v>0</v>
      </c>
      <c r="E269" s="224">
        <v>2</v>
      </c>
      <c r="F269" s="224">
        <v>2</v>
      </c>
      <c r="G269" s="224">
        <v>0</v>
      </c>
      <c r="H269" s="224">
        <v>22</v>
      </c>
      <c r="I269" s="224">
        <v>22</v>
      </c>
    </row>
    <row r="270" spans="1:9" x14ac:dyDescent="0.25">
      <c r="C270" s="234" t="s">
        <v>315</v>
      </c>
      <c r="D270" s="224">
        <v>1</v>
      </c>
      <c r="E270" s="224">
        <v>1</v>
      </c>
      <c r="F270" s="224">
        <v>0</v>
      </c>
      <c r="G270" s="224">
        <v>12</v>
      </c>
      <c r="H270" s="224">
        <v>5</v>
      </c>
      <c r="I270" s="224">
        <v>-7</v>
      </c>
    </row>
    <row r="271" spans="1:9" x14ac:dyDescent="0.25">
      <c r="C271" s="234" t="s">
        <v>316</v>
      </c>
      <c r="D271" s="224">
        <v>1</v>
      </c>
      <c r="E271" s="224">
        <v>1</v>
      </c>
      <c r="F271" s="224">
        <v>0</v>
      </c>
      <c r="G271" s="224">
        <v>12</v>
      </c>
      <c r="H271" s="224">
        <v>15</v>
      </c>
      <c r="I271" s="224">
        <v>3</v>
      </c>
    </row>
    <row r="272" spans="1:9" x14ac:dyDescent="0.25">
      <c r="C272" s="234" t="s">
        <v>634</v>
      </c>
      <c r="D272" s="224">
        <v>2</v>
      </c>
      <c r="E272" s="224">
        <v>0</v>
      </c>
      <c r="F272" s="224">
        <v>-2</v>
      </c>
      <c r="G272" s="224">
        <v>51</v>
      </c>
      <c r="H272" s="224">
        <v>0</v>
      </c>
      <c r="I272" s="224">
        <v>-51</v>
      </c>
    </row>
    <row r="273" spans="1:9" x14ac:dyDescent="0.25">
      <c r="C273" s="234" t="s">
        <v>317</v>
      </c>
      <c r="D273" s="224">
        <v>1</v>
      </c>
      <c r="E273" s="224">
        <v>1</v>
      </c>
      <c r="F273" s="224">
        <v>0</v>
      </c>
      <c r="G273" s="224">
        <v>5</v>
      </c>
      <c r="H273" s="224">
        <v>11</v>
      </c>
      <c r="I273" s="224">
        <v>6</v>
      </c>
    </row>
    <row r="274" spans="1:9" x14ac:dyDescent="0.25">
      <c r="C274" s="234" t="s">
        <v>420</v>
      </c>
      <c r="D274" s="224">
        <v>0</v>
      </c>
      <c r="E274" s="224">
        <v>3</v>
      </c>
      <c r="F274" s="224">
        <v>3</v>
      </c>
      <c r="G274" s="224">
        <v>0</v>
      </c>
      <c r="H274" s="224">
        <v>22</v>
      </c>
      <c r="I274" s="224">
        <v>22</v>
      </c>
    </row>
    <row r="275" spans="1:9" x14ac:dyDescent="0.25">
      <c r="C275" s="234" t="s">
        <v>635</v>
      </c>
      <c r="D275" s="224">
        <v>1</v>
      </c>
      <c r="E275" s="224">
        <v>1</v>
      </c>
      <c r="F275" s="224">
        <v>0</v>
      </c>
      <c r="G275" s="224">
        <v>19</v>
      </c>
      <c r="H275" s="224">
        <v>12</v>
      </c>
      <c r="I275" s="224">
        <v>-7</v>
      </c>
    </row>
    <row r="276" spans="1:9" x14ac:dyDescent="0.25">
      <c r="C276" s="234" t="s">
        <v>636</v>
      </c>
      <c r="D276" s="224">
        <v>0</v>
      </c>
      <c r="E276" s="224">
        <v>1</v>
      </c>
      <c r="F276" s="224">
        <v>1</v>
      </c>
      <c r="G276" s="224">
        <v>0</v>
      </c>
      <c r="H276" s="224">
        <v>10</v>
      </c>
      <c r="I276" s="224">
        <v>10</v>
      </c>
    </row>
    <row r="277" spans="1:9" x14ac:dyDescent="0.25">
      <c r="C277" s="234" t="s">
        <v>194</v>
      </c>
      <c r="D277" s="224">
        <v>1</v>
      </c>
      <c r="E277" s="224">
        <v>0</v>
      </c>
      <c r="F277" s="224">
        <v>-1</v>
      </c>
      <c r="G277" s="224">
        <v>31</v>
      </c>
      <c r="H277" s="224">
        <v>0</v>
      </c>
      <c r="I277" s="224">
        <v>-31</v>
      </c>
    </row>
    <row r="278" spans="1:9" x14ac:dyDescent="0.25">
      <c r="C278" s="234" t="s">
        <v>637</v>
      </c>
      <c r="D278" s="224">
        <v>1</v>
      </c>
      <c r="E278" s="224">
        <v>2</v>
      </c>
      <c r="F278" s="224">
        <v>1</v>
      </c>
      <c r="G278" s="224">
        <v>29</v>
      </c>
      <c r="H278" s="224">
        <v>20</v>
      </c>
      <c r="I278" s="224">
        <v>-9</v>
      </c>
    </row>
    <row r="279" spans="1:9" x14ac:dyDescent="0.25">
      <c r="C279" s="234" t="s">
        <v>638</v>
      </c>
      <c r="D279" s="224">
        <v>0</v>
      </c>
      <c r="E279" s="224">
        <v>1</v>
      </c>
      <c r="F279" s="224">
        <v>1</v>
      </c>
      <c r="G279" s="224">
        <v>0</v>
      </c>
      <c r="H279" s="224">
        <v>32</v>
      </c>
      <c r="I279" s="224">
        <v>32</v>
      </c>
    </row>
    <row r="280" spans="1:9" x14ac:dyDescent="0.25">
      <c r="C280" s="234" t="s">
        <v>195</v>
      </c>
      <c r="D280" s="224">
        <v>1</v>
      </c>
      <c r="E280" s="224">
        <v>0</v>
      </c>
      <c r="F280" s="224">
        <v>-1</v>
      </c>
      <c r="G280" s="224">
        <v>34</v>
      </c>
      <c r="H280" s="224">
        <v>0</v>
      </c>
      <c r="I280" s="224">
        <v>-34</v>
      </c>
    </row>
    <row r="281" spans="1:9" x14ac:dyDescent="0.25">
      <c r="C281" s="234" t="s">
        <v>639</v>
      </c>
      <c r="D281" s="224">
        <v>1</v>
      </c>
      <c r="E281" s="224">
        <v>0</v>
      </c>
      <c r="F281" s="224">
        <v>-1</v>
      </c>
      <c r="G281" s="224">
        <v>16</v>
      </c>
      <c r="H281" s="224">
        <v>0</v>
      </c>
      <c r="I281" s="224">
        <v>-16</v>
      </c>
    </row>
    <row r="282" spans="1:9" x14ac:dyDescent="0.25">
      <c r="C282" s="234" t="s">
        <v>640</v>
      </c>
      <c r="D282" s="224">
        <v>0</v>
      </c>
      <c r="E282" s="224">
        <v>2</v>
      </c>
      <c r="F282" s="224">
        <v>2</v>
      </c>
      <c r="G282" s="224">
        <v>0</v>
      </c>
      <c r="H282" s="224">
        <v>12</v>
      </c>
      <c r="I282" s="224">
        <v>12</v>
      </c>
    </row>
    <row r="283" spans="1:9" x14ac:dyDescent="0.25">
      <c r="C283" s="234" t="s">
        <v>196</v>
      </c>
      <c r="D283" s="224">
        <v>1</v>
      </c>
      <c r="E283" s="224">
        <v>0</v>
      </c>
      <c r="F283" s="224">
        <v>-1</v>
      </c>
      <c r="G283" s="224">
        <v>3</v>
      </c>
      <c r="H283" s="224">
        <v>0</v>
      </c>
      <c r="I283" s="224">
        <v>-3</v>
      </c>
    </row>
    <row r="284" spans="1:9" x14ac:dyDescent="0.25">
      <c r="C284" s="234" t="s">
        <v>421</v>
      </c>
      <c r="D284" s="224">
        <v>0</v>
      </c>
      <c r="E284" s="224">
        <v>1</v>
      </c>
      <c r="F284" s="224">
        <v>1</v>
      </c>
      <c r="G284" s="224">
        <v>0</v>
      </c>
      <c r="H284" s="224">
        <v>3</v>
      </c>
      <c r="I284" s="224">
        <v>3</v>
      </c>
    </row>
    <row r="285" spans="1:9" x14ac:dyDescent="0.25">
      <c r="A285" s="225" t="s">
        <v>197</v>
      </c>
      <c r="B285" s="234"/>
      <c r="C285" s="234"/>
      <c r="D285" s="226">
        <v>16</v>
      </c>
      <c r="E285" s="226">
        <v>20</v>
      </c>
      <c r="F285" s="226">
        <v>4</v>
      </c>
      <c r="G285" s="226">
        <v>306</v>
      </c>
      <c r="H285" s="226">
        <v>219</v>
      </c>
      <c r="I285" s="226">
        <v>-87</v>
      </c>
    </row>
    <row r="287" spans="1:9" x14ac:dyDescent="0.25">
      <c r="B287" s="234" t="s">
        <v>397</v>
      </c>
      <c r="C287" s="234" t="s">
        <v>641</v>
      </c>
      <c r="D287" s="224">
        <v>1</v>
      </c>
      <c r="E287" s="224">
        <v>0</v>
      </c>
      <c r="F287" s="224">
        <v>-1</v>
      </c>
      <c r="G287" s="224">
        <v>1</v>
      </c>
      <c r="H287" s="224">
        <v>0</v>
      </c>
      <c r="I287" s="224">
        <v>-1</v>
      </c>
    </row>
    <row r="288" spans="1:9" x14ac:dyDescent="0.25">
      <c r="C288" s="234" t="s">
        <v>422</v>
      </c>
      <c r="D288" s="224">
        <v>0</v>
      </c>
      <c r="E288" s="224">
        <v>1</v>
      </c>
      <c r="F288" s="224">
        <v>1</v>
      </c>
      <c r="G288" s="224">
        <v>0</v>
      </c>
      <c r="H288" s="224">
        <v>18</v>
      </c>
      <c r="I288" s="224">
        <v>18</v>
      </c>
    </row>
    <row r="289" spans="1:9" x14ac:dyDescent="0.25">
      <c r="A289" s="225" t="s">
        <v>398</v>
      </c>
      <c r="B289" s="234"/>
      <c r="C289" s="234"/>
      <c r="D289" s="226">
        <v>1</v>
      </c>
      <c r="E289" s="226">
        <v>1</v>
      </c>
      <c r="F289" s="226">
        <v>0</v>
      </c>
      <c r="G289" s="226">
        <v>1</v>
      </c>
      <c r="H289" s="226">
        <v>18</v>
      </c>
      <c r="I289" s="226">
        <v>17</v>
      </c>
    </row>
    <row r="290" spans="1:9" x14ac:dyDescent="0.25">
      <c r="A290" s="225" t="s">
        <v>198</v>
      </c>
      <c r="B290" s="234"/>
      <c r="C290" s="234"/>
      <c r="D290" s="226">
        <v>100</v>
      </c>
      <c r="E290" s="226">
        <v>129</v>
      </c>
      <c r="F290" s="226">
        <v>29</v>
      </c>
      <c r="G290" s="226">
        <v>922</v>
      </c>
      <c r="H290" s="226">
        <v>854</v>
      </c>
      <c r="I290" s="226">
        <v>-68</v>
      </c>
    </row>
    <row r="292" spans="1:9" x14ac:dyDescent="0.25">
      <c r="A292" s="234" t="s">
        <v>199</v>
      </c>
      <c r="B292" s="234" t="s">
        <v>42</v>
      </c>
      <c r="C292" s="234" t="s">
        <v>537</v>
      </c>
      <c r="D292" s="224">
        <v>0</v>
      </c>
      <c r="E292" s="224">
        <v>0</v>
      </c>
      <c r="F292" s="224">
        <v>0</v>
      </c>
      <c r="G292" s="224">
        <v>0</v>
      </c>
      <c r="H292" s="224">
        <v>0</v>
      </c>
      <c r="I292" s="224">
        <v>0</v>
      </c>
    </row>
    <row r="293" spans="1:9" x14ac:dyDescent="0.25">
      <c r="C293" s="234" t="s">
        <v>642</v>
      </c>
      <c r="D293" s="224">
        <v>1</v>
      </c>
      <c r="E293" s="224">
        <v>1</v>
      </c>
      <c r="F293" s="224">
        <v>0</v>
      </c>
      <c r="G293" s="224">
        <v>10</v>
      </c>
      <c r="H293" s="224">
        <v>6</v>
      </c>
      <c r="I293" s="224">
        <v>-4</v>
      </c>
    </row>
    <row r="294" spans="1:9" x14ac:dyDescent="0.25">
      <c r="C294" s="234" t="s">
        <v>643</v>
      </c>
      <c r="D294" s="224">
        <v>0</v>
      </c>
      <c r="E294" s="224">
        <v>2</v>
      </c>
      <c r="F294" s="224">
        <v>2</v>
      </c>
      <c r="G294" s="224">
        <v>0</v>
      </c>
      <c r="H294" s="224">
        <v>4</v>
      </c>
      <c r="I294" s="224">
        <v>4</v>
      </c>
    </row>
    <row r="295" spans="1:9" x14ac:dyDescent="0.25">
      <c r="C295" s="234" t="s">
        <v>200</v>
      </c>
      <c r="D295" s="224">
        <v>2</v>
      </c>
      <c r="E295" s="224">
        <v>3</v>
      </c>
      <c r="F295" s="224">
        <v>1</v>
      </c>
      <c r="G295" s="224">
        <v>7</v>
      </c>
      <c r="H295" s="224">
        <v>9</v>
      </c>
      <c r="I295" s="224">
        <v>2</v>
      </c>
    </row>
    <row r="296" spans="1:9" x14ac:dyDescent="0.25">
      <c r="C296" s="234" t="s">
        <v>423</v>
      </c>
      <c r="D296" s="224">
        <v>0</v>
      </c>
      <c r="E296" s="224">
        <v>1</v>
      </c>
      <c r="F296" s="224">
        <v>1</v>
      </c>
      <c r="G296" s="224">
        <v>0</v>
      </c>
      <c r="H296" s="224">
        <v>5</v>
      </c>
      <c r="I296" s="224">
        <v>5</v>
      </c>
    </row>
    <row r="297" spans="1:9" x14ac:dyDescent="0.25">
      <c r="C297" s="234" t="s">
        <v>201</v>
      </c>
      <c r="D297" s="224">
        <v>4</v>
      </c>
      <c r="E297" s="224">
        <v>0</v>
      </c>
      <c r="F297" s="224">
        <v>-4</v>
      </c>
      <c r="G297" s="224">
        <v>5</v>
      </c>
      <c r="H297" s="224">
        <v>0</v>
      </c>
      <c r="I297" s="224">
        <v>-5</v>
      </c>
    </row>
    <row r="298" spans="1:9" x14ac:dyDescent="0.25">
      <c r="C298" s="234" t="s">
        <v>644</v>
      </c>
      <c r="D298" s="224">
        <v>0</v>
      </c>
      <c r="E298" s="224">
        <v>1</v>
      </c>
      <c r="F298" s="224">
        <v>1</v>
      </c>
      <c r="G298" s="224">
        <v>0</v>
      </c>
      <c r="H298" s="224">
        <v>10</v>
      </c>
      <c r="I298" s="224">
        <v>10</v>
      </c>
    </row>
    <row r="299" spans="1:9" x14ac:dyDescent="0.25">
      <c r="C299" s="234" t="s">
        <v>831</v>
      </c>
      <c r="D299" s="224">
        <v>0</v>
      </c>
      <c r="E299" s="224">
        <v>1</v>
      </c>
      <c r="F299" s="224">
        <v>1</v>
      </c>
      <c r="G299" s="224">
        <v>0</v>
      </c>
      <c r="H299" s="224">
        <v>4</v>
      </c>
      <c r="I299" s="224">
        <v>4</v>
      </c>
    </row>
    <row r="300" spans="1:9" x14ac:dyDescent="0.25">
      <c r="C300" s="234" t="s">
        <v>645</v>
      </c>
      <c r="D300" s="224">
        <v>1</v>
      </c>
      <c r="E300" s="224">
        <v>0</v>
      </c>
      <c r="F300" s="224">
        <v>-1</v>
      </c>
      <c r="G300" s="224">
        <v>7</v>
      </c>
      <c r="H300" s="224">
        <v>0</v>
      </c>
      <c r="I300" s="224">
        <v>-7</v>
      </c>
    </row>
    <row r="301" spans="1:9" x14ac:dyDescent="0.25">
      <c r="C301" s="234" t="s">
        <v>646</v>
      </c>
      <c r="D301" s="224">
        <v>1</v>
      </c>
      <c r="E301" s="224">
        <v>0</v>
      </c>
      <c r="F301" s="224">
        <v>-1</v>
      </c>
      <c r="G301" s="224">
        <v>13</v>
      </c>
      <c r="H301" s="224">
        <v>0</v>
      </c>
      <c r="I301" s="224">
        <v>-13</v>
      </c>
    </row>
    <row r="302" spans="1:9" x14ac:dyDescent="0.25">
      <c r="C302" s="234" t="s">
        <v>647</v>
      </c>
      <c r="D302" s="224">
        <v>0</v>
      </c>
      <c r="E302" s="224">
        <v>1</v>
      </c>
      <c r="F302" s="224">
        <v>1</v>
      </c>
      <c r="G302" s="224">
        <v>0</v>
      </c>
      <c r="H302" s="224">
        <v>19</v>
      </c>
      <c r="I302" s="224">
        <v>19</v>
      </c>
    </row>
    <row r="303" spans="1:9" x14ac:dyDescent="0.25">
      <c r="C303" s="234" t="s">
        <v>648</v>
      </c>
      <c r="D303" s="224">
        <v>1</v>
      </c>
      <c r="E303" s="224">
        <v>0</v>
      </c>
      <c r="F303" s="224">
        <v>-1</v>
      </c>
      <c r="G303" s="224">
        <v>3</v>
      </c>
      <c r="H303" s="224">
        <v>0</v>
      </c>
      <c r="I303" s="224">
        <v>-3</v>
      </c>
    </row>
    <row r="304" spans="1:9" x14ac:dyDescent="0.25">
      <c r="C304" s="234" t="s">
        <v>318</v>
      </c>
      <c r="D304" s="224">
        <v>3</v>
      </c>
      <c r="E304" s="224">
        <v>0</v>
      </c>
      <c r="F304" s="224">
        <v>-3</v>
      </c>
      <c r="G304" s="224">
        <v>9</v>
      </c>
      <c r="H304" s="224">
        <v>0</v>
      </c>
      <c r="I304" s="224">
        <v>-9</v>
      </c>
    </row>
    <row r="305" spans="1:9" x14ac:dyDescent="0.25">
      <c r="C305" s="234" t="s">
        <v>649</v>
      </c>
      <c r="D305" s="224">
        <v>0</v>
      </c>
      <c r="E305" s="224">
        <v>1</v>
      </c>
      <c r="F305" s="224">
        <v>1</v>
      </c>
      <c r="G305" s="224">
        <v>0</v>
      </c>
      <c r="H305" s="224">
        <v>20</v>
      </c>
      <c r="I305" s="224">
        <v>20</v>
      </c>
    </row>
    <row r="306" spans="1:9" x14ac:dyDescent="0.25">
      <c r="C306" s="234" t="s">
        <v>650</v>
      </c>
      <c r="D306" s="224">
        <v>0</v>
      </c>
      <c r="E306" s="224">
        <v>1</v>
      </c>
      <c r="F306" s="224">
        <v>1</v>
      </c>
      <c r="G306" s="224">
        <v>0</v>
      </c>
      <c r="H306" s="224">
        <v>20</v>
      </c>
      <c r="I306" s="224">
        <v>20</v>
      </c>
    </row>
    <row r="307" spans="1:9" x14ac:dyDescent="0.25">
      <c r="C307" s="234" t="s">
        <v>651</v>
      </c>
      <c r="D307" s="224">
        <v>0</v>
      </c>
      <c r="E307" s="224">
        <v>1</v>
      </c>
      <c r="F307" s="224">
        <v>1</v>
      </c>
      <c r="G307" s="224">
        <v>0</v>
      </c>
      <c r="H307" s="224">
        <v>13</v>
      </c>
      <c r="I307" s="224">
        <v>13</v>
      </c>
    </row>
    <row r="308" spans="1:9" x14ac:dyDescent="0.25">
      <c r="C308" s="234" t="s">
        <v>652</v>
      </c>
      <c r="D308" s="224">
        <v>0</v>
      </c>
      <c r="E308" s="224">
        <v>2</v>
      </c>
      <c r="F308" s="224">
        <v>2</v>
      </c>
      <c r="G308" s="224">
        <v>0</v>
      </c>
      <c r="H308" s="224">
        <v>13</v>
      </c>
      <c r="I308" s="224">
        <v>13</v>
      </c>
    </row>
    <row r="309" spans="1:9" x14ac:dyDescent="0.25">
      <c r="C309" s="234" t="s">
        <v>653</v>
      </c>
      <c r="D309" s="224">
        <v>1</v>
      </c>
      <c r="E309" s="224">
        <v>1</v>
      </c>
      <c r="F309" s="224">
        <v>0</v>
      </c>
      <c r="G309" s="224">
        <v>30</v>
      </c>
      <c r="H309" s="224">
        <v>19</v>
      </c>
      <c r="I309" s="224">
        <v>-11</v>
      </c>
    </row>
    <row r="310" spans="1:9" x14ac:dyDescent="0.25">
      <c r="C310" s="234" t="s">
        <v>654</v>
      </c>
      <c r="D310" s="224">
        <v>2</v>
      </c>
      <c r="E310" s="224">
        <v>1</v>
      </c>
      <c r="F310" s="224">
        <v>-1</v>
      </c>
      <c r="G310" s="224">
        <v>30</v>
      </c>
      <c r="H310" s="224">
        <v>18</v>
      </c>
      <c r="I310" s="224">
        <v>-12</v>
      </c>
    </row>
    <row r="311" spans="1:9" x14ac:dyDescent="0.25">
      <c r="C311" s="234" t="s">
        <v>655</v>
      </c>
      <c r="D311" s="224">
        <v>1</v>
      </c>
      <c r="E311" s="224">
        <v>1</v>
      </c>
      <c r="F311" s="224">
        <v>0</v>
      </c>
      <c r="G311" s="224">
        <v>3</v>
      </c>
      <c r="H311" s="224">
        <v>1</v>
      </c>
      <c r="I311" s="224">
        <v>-2</v>
      </c>
    </row>
    <row r="312" spans="1:9" x14ac:dyDescent="0.25">
      <c r="C312" s="234" t="s">
        <v>656</v>
      </c>
      <c r="D312" s="224">
        <v>1</v>
      </c>
      <c r="E312" s="224">
        <v>0</v>
      </c>
      <c r="F312" s="224">
        <v>-1</v>
      </c>
      <c r="G312" s="224">
        <v>3</v>
      </c>
      <c r="H312" s="224">
        <v>0</v>
      </c>
      <c r="I312" s="224">
        <v>-3</v>
      </c>
    </row>
    <row r="313" spans="1:9" x14ac:dyDescent="0.25">
      <c r="A313" s="225" t="s">
        <v>202</v>
      </c>
      <c r="B313" s="234"/>
      <c r="C313" s="234"/>
      <c r="D313" s="226">
        <v>18</v>
      </c>
      <c r="E313" s="226">
        <v>18</v>
      </c>
      <c r="F313" s="226">
        <v>0</v>
      </c>
      <c r="G313" s="226">
        <v>120</v>
      </c>
      <c r="H313" s="226">
        <v>161</v>
      </c>
      <c r="I313" s="226">
        <v>41</v>
      </c>
    </row>
    <row r="315" spans="1:9" x14ac:dyDescent="0.25">
      <c r="B315" s="234" t="s">
        <v>49</v>
      </c>
      <c r="C315" s="234" t="s">
        <v>657</v>
      </c>
      <c r="D315" s="224">
        <v>2</v>
      </c>
      <c r="E315" s="224">
        <v>2</v>
      </c>
      <c r="F315" s="224">
        <v>0</v>
      </c>
      <c r="G315" s="224">
        <v>44</v>
      </c>
      <c r="H315" s="224">
        <v>42</v>
      </c>
      <c r="I315" s="224">
        <v>-2</v>
      </c>
    </row>
    <row r="316" spans="1:9" x14ac:dyDescent="0.25">
      <c r="C316" s="234" t="s">
        <v>658</v>
      </c>
      <c r="D316" s="224">
        <v>1</v>
      </c>
      <c r="E316" s="224">
        <v>1</v>
      </c>
      <c r="F316" s="224">
        <v>0</v>
      </c>
      <c r="G316" s="224">
        <v>29</v>
      </c>
      <c r="H316" s="224">
        <v>28</v>
      </c>
      <c r="I316" s="224">
        <v>-1</v>
      </c>
    </row>
    <row r="317" spans="1:9" x14ac:dyDescent="0.25">
      <c r="C317" s="234" t="s">
        <v>659</v>
      </c>
      <c r="D317" s="224">
        <v>1</v>
      </c>
      <c r="E317" s="224">
        <v>1</v>
      </c>
      <c r="F317" s="224">
        <v>0</v>
      </c>
      <c r="G317" s="224">
        <v>29</v>
      </c>
      <c r="H317" s="224">
        <v>28</v>
      </c>
      <c r="I317" s="224">
        <v>-1</v>
      </c>
    </row>
    <row r="318" spans="1:9" x14ac:dyDescent="0.25">
      <c r="C318" s="234" t="s">
        <v>660</v>
      </c>
      <c r="D318" s="224">
        <v>0</v>
      </c>
      <c r="E318" s="224">
        <v>1</v>
      </c>
      <c r="F318" s="224">
        <v>1</v>
      </c>
      <c r="G318" s="224">
        <v>0</v>
      </c>
      <c r="H318" s="224">
        <v>7</v>
      </c>
      <c r="I318" s="224">
        <v>7</v>
      </c>
    </row>
    <row r="319" spans="1:9" x14ac:dyDescent="0.25">
      <c r="C319" s="234" t="s">
        <v>661</v>
      </c>
      <c r="D319" s="224">
        <v>0</v>
      </c>
      <c r="E319" s="224">
        <v>1</v>
      </c>
      <c r="F319" s="224">
        <v>1</v>
      </c>
      <c r="G319" s="224">
        <v>0</v>
      </c>
      <c r="H319" s="224">
        <v>7</v>
      </c>
      <c r="I319" s="224">
        <v>7</v>
      </c>
    </row>
    <row r="320" spans="1:9" x14ac:dyDescent="0.25">
      <c r="C320" s="234" t="s">
        <v>203</v>
      </c>
      <c r="D320" s="224">
        <v>3</v>
      </c>
      <c r="E320" s="224">
        <v>1</v>
      </c>
      <c r="F320" s="224">
        <v>-2</v>
      </c>
      <c r="G320" s="224">
        <v>4</v>
      </c>
      <c r="H320" s="224">
        <v>1</v>
      </c>
      <c r="I320" s="224">
        <v>-3</v>
      </c>
    </row>
    <row r="321" spans="1:9" x14ac:dyDescent="0.25">
      <c r="C321" s="234" t="s">
        <v>837</v>
      </c>
      <c r="D321" s="224">
        <v>0</v>
      </c>
      <c r="E321" s="224">
        <v>1</v>
      </c>
      <c r="F321" s="224">
        <v>1</v>
      </c>
      <c r="G321" s="224">
        <v>0</v>
      </c>
      <c r="H321" s="224">
        <v>1</v>
      </c>
      <c r="I321" s="224">
        <v>1</v>
      </c>
    </row>
    <row r="322" spans="1:9" x14ac:dyDescent="0.25">
      <c r="C322" s="234" t="s">
        <v>662</v>
      </c>
      <c r="D322" s="224">
        <v>1</v>
      </c>
      <c r="E322" s="224">
        <v>1</v>
      </c>
      <c r="F322" s="224">
        <v>0</v>
      </c>
      <c r="G322" s="224">
        <v>5</v>
      </c>
      <c r="H322" s="224">
        <v>6</v>
      </c>
      <c r="I322" s="224">
        <v>1</v>
      </c>
    </row>
    <row r="323" spans="1:9" x14ac:dyDescent="0.25">
      <c r="C323" s="234" t="s">
        <v>663</v>
      </c>
      <c r="D323" s="224">
        <v>0</v>
      </c>
      <c r="E323" s="224">
        <v>2</v>
      </c>
      <c r="F323" s="224">
        <v>2</v>
      </c>
      <c r="G323" s="224">
        <v>0</v>
      </c>
      <c r="H323" s="224">
        <v>48</v>
      </c>
      <c r="I323" s="224">
        <v>48</v>
      </c>
    </row>
    <row r="324" spans="1:9" x14ac:dyDescent="0.25">
      <c r="C324" s="234" t="s">
        <v>204</v>
      </c>
      <c r="D324" s="224">
        <v>6</v>
      </c>
      <c r="E324" s="224">
        <v>6</v>
      </c>
      <c r="F324" s="224">
        <v>0</v>
      </c>
      <c r="G324" s="224">
        <v>6</v>
      </c>
      <c r="H324" s="224">
        <v>3</v>
      </c>
      <c r="I324" s="224">
        <v>-3</v>
      </c>
    </row>
    <row r="325" spans="1:9" x14ac:dyDescent="0.25">
      <c r="C325" s="234" t="s">
        <v>664</v>
      </c>
      <c r="D325" s="224">
        <v>0</v>
      </c>
      <c r="E325" s="224">
        <v>0</v>
      </c>
      <c r="F325" s="224">
        <v>0</v>
      </c>
      <c r="G325" s="224">
        <v>0</v>
      </c>
      <c r="H325" s="224">
        <v>0</v>
      </c>
      <c r="I325" s="224">
        <v>0</v>
      </c>
    </row>
    <row r="326" spans="1:9" x14ac:dyDescent="0.25">
      <c r="C326" s="234" t="s">
        <v>424</v>
      </c>
      <c r="D326" s="224">
        <v>0</v>
      </c>
      <c r="E326" s="224">
        <v>2</v>
      </c>
      <c r="F326" s="224">
        <v>2</v>
      </c>
      <c r="G326" s="224">
        <v>0</v>
      </c>
      <c r="H326" s="224">
        <v>43</v>
      </c>
      <c r="I326" s="224">
        <v>43</v>
      </c>
    </row>
    <row r="327" spans="1:9" x14ac:dyDescent="0.25">
      <c r="C327" s="234" t="s">
        <v>665</v>
      </c>
      <c r="D327" s="224">
        <v>1</v>
      </c>
      <c r="E327" s="224">
        <v>0</v>
      </c>
      <c r="F327" s="224">
        <v>-1</v>
      </c>
      <c r="G327" s="224">
        <v>15</v>
      </c>
      <c r="H327" s="224">
        <v>0</v>
      </c>
      <c r="I327" s="224">
        <v>-15</v>
      </c>
    </row>
    <row r="328" spans="1:9" x14ac:dyDescent="0.25">
      <c r="C328" s="234" t="s">
        <v>812</v>
      </c>
      <c r="D328" s="224">
        <v>0</v>
      </c>
      <c r="E328" s="224">
        <v>1</v>
      </c>
      <c r="F328" s="224">
        <v>1</v>
      </c>
      <c r="G328" s="224">
        <v>0</v>
      </c>
      <c r="H328" s="224">
        <v>1</v>
      </c>
      <c r="I328" s="224">
        <v>1</v>
      </c>
    </row>
    <row r="329" spans="1:9" x14ac:dyDescent="0.25">
      <c r="C329" s="234" t="s">
        <v>666</v>
      </c>
      <c r="D329" s="224">
        <v>0</v>
      </c>
      <c r="E329" s="224">
        <v>1</v>
      </c>
      <c r="F329" s="224">
        <v>1</v>
      </c>
      <c r="G329" s="224">
        <v>0</v>
      </c>
      <c r="H329" s="224">
        <v>3</v>
      </c>
      <c r="I329" s="224">
        <v>3</v>
      </c>
    </row>
    <row r="330" spans="1:9" x14ac:dyDescent="0.25">
      <c r="C330" s="234" t="s">
        <v>319</v>
      </c>
      <c r="D330" s="224">
        <v>1</v>
      </c>
      <c r="E330" s="224">
        <v>1</v>
      </c>
      <c r="F330" s="224">
        <v>0</v>
      </c>
      <c r="G330" s="224">
        <v>18</v>
      </c>
      <c r="H330" s="224">
        <v>9</v>
      </c>
      <c r="I330" s="224">
        <v>-9</v>
      </c>
    </row>
    <row r="331" spans="1:9" x14ac:dyDescent="0.25">
      <c r="C331" s="234" t="s">
        <v>320</v>
      </c>
      <c r="D331" s="224">
        <v>1</v>
      </c>
      <c r="E331" s="224">
        <v>1</v>
      </c>
      <c r="F331" s="224">
        <v>0</v>
      </c>
      <c r="G331" s="224">
        <v>18</v>
      </c>
      <c r="H331" s="224">
        <v>9</v>
      </c>
      <c r="I331" s="224">
        <v>-9</v>
      </c>
    </row>
    <row r="332" spans="1:9" x14ac:dyDescent="0.25">
      <c r="C332" s="234" t="s">
        <v>667</v>
      </c>
      <c r="D332" s="224">
        <v>1</v>
      </c>
      <c r="E332" s="224">
        <v>1</v>
      </c>
      <c r="F332" s="224">
        <v>0</v>
      </c>
      <c r="G332" s="224">
        <v>18</v>
      </c>
      <c r="H332" s="224">
        <v>14</v>
      </c>
      <c r="I332" s="224">
        <v>-4</v>
      </c>
    </row>
    <row r="333" spans="1:9" x14ac:dyDescent="0.25">
      <c r="A333" s="225" t="s">
        <v>205</v>
      </c>
      <c r="B333" s="234"/>
      <c r="C333" s="234"/>
      <c r="D333" s="226">
        <v>18</v>
      </c>
      <c r="E333" s="226">
        <v>24</v>
      </c>
      <c r="F333" s="226">
        <v>6</v>
      </c>
      <c r="G333" s="226">
        <v>186</v>
      </c>
      <c r="H333" s="226">
        <v>250</v>
      </c>
      <c r="I333" s="226">
        <v>64</v>
      </c>
    </row>
    <row r="335" spans="1:9" x14ac:dyDescent="0.25">
      <c r="B335" s="234" t="s">
        <v>206</v>
      </c>
      <c r="C335" s="234" t="s">
        <v>664</v>
      </c>
      <c r="D335" s="224">
        <v>1</v>
      </c>
      <c r="E335" s="224">
        <v>0</v>
      </c>
      <c r="F335" s="224">
        <v>-1</v>
      </c>
      <c r="G335" s="224">
        <v>3</v>
      </c>
      <c r="H335" s="224">
        <v>0</v>
      </c>
      <c r="I335" s="224">
        <v>-3</v>
      </c>
    </row>
    <row r="336" spans="1:9" x14ac:dyDescent="0.25">
      <c r="A336" s="225" t="s">
        <v>207</v>
      </c>
      <c r="B336" s="234"/>
      <c r="C336" s="234"/>
      <c r="D336" s="226">
        <v>1</v>
      </c>
      <c r="E336" s="226">
        <v>0</v>
      </c>
      <c r="F336" s="226">
        <v>-1</v>
      </c>
      <c r="G336" s="226">
        <v>3</v>
      </c>
      <c r="H336" s="226">
        <v>0</v>
      </c>
      <c r="I336" s="226">
        <v>-3</v>
      </c>
    </row>
    <row r="338" spans="1:9" x14ac:dyDescent="0.25">
      <c r="B338" s="234" t="s">
        <v>89</v>
      </c>
      <c r="C338" s="234" t="s">
        <v>668</v>
      </c>
      <c r="D338" s="224">
        <v>1</v>
      </c>
      <c r="E338" s="224">
        <v>1</v>
      </c>
      <c r="F338" s="224">
        <v>0</v>
      </c>
      <c r="G338" s="224">
        <v>15</v>
      </c>
      <c r="H338" s="224">
        <v>18</v>
      </c>
      <c r="I338" s="224">
        <v>3</v>
      </c>
    </row>
    <row r="339" spans="1:9" x14ac:dyDescent="0.25">
      <c r="C339" s="234" t="s">
        <v>669</v>
      </c>
      <c r="D339" s="224">
        <v>3</v>
      </c>
      <c r="E339" s="224">
        <v>3</v>
      </c>
      <c r="F339" s="224">
        <v>0</v>
      </c>
      <c r="G339" s="224">
        <v>30</v>
      </c>
      <c r="H339" s="224">
        <v>37</v>
      </c>
      <c r="I339" s="224">
        <v>7</v>
      </c>
    </row>
    <row r="340" spans="1:9" x14ac:dyDescent="0.25">
      <c r="C340" s="234" t="s">
        <v>670</v>
      </c>
      <c r="D340" s="224">
        <v>0</v>
      </c>
      <c r="E340" s="224">
        <v>1</v>
      </c>
      <c r="F340" s="224">
        <v>1</v>
      </c>
      <c r="G340" s="224">
        <v>0</v>
      </c>
      <c r="H340" s="224">
        <v>0</v>
      </c>
      <c r="I340" s="224">
        <v>0</v>
      </c>
    </row>
    <row r="341" spans="1:9" x14ac:dyDescent="0.25">
      <c r="C341" s="234" t="s">
        <v>208</v>
      </c>
      <c r="D341" s="224">
        <v>1</v>
      </c>
      <c r="E341" s="224">
        <v>2</v>
      </c>
      <c r="F341" s="224">
        <v>1</v>
      </c>
      <c r="G341" s="224">
        <v>2</v>
      </c>
      <c r="H341" s="224">
        <v>6</v>
      </c>
      <c r="I341" s="224">
        <v>4</v>
      </c>
    </row>
    <row r="342" spans="1:9" x14ac:dyDescent="0.25">
      <c r="C342" s="234" t="s">
        <v>671</v>
      </c>
      <c r="D342" s="224">
        <v>1</v>
      </c>
      <c r="E342" s="224">
        <v>6</v>
      </c>
      <c r="F342" s="224">
        <v>5</v>
      </c>
      <c r="G342" s="224">
        <v>9</v>
      </c>
      <c r="H342" s="224">
        <v>3</v>
      </c>
      <c r="I342" s="224">
        <v>-6</v>
      </c>
    </row>
    <row r="343" spans="1:9" x14ac:dyDescent="0.25">
      <c r="C343" s="234" t="s">
        <v>209</v>
      </c>
      <c r="D343" s="224">
        <v>5</v>
      </c>
      <c r="E343" s="224">
        <v>5</v>
      </c>
      <c r="F343" s="224">
        <v>0</v>
      </c>
      <c r="G343" s="224">
        <v>17</v>
      </c>
      <c r="H343" s="224">
        <v>15</v>
      </c>
      <c r="I343" s="224">
        <v>-2</v>
      </c>
    </row>
    <row r="344" spans="1:9" x14ac:dyDescent="0.25">
      <c r="C344" s="234" t="s">
        <v>672</v>
      </c>
      <c r="D344" s="224">
        <v>1</v>
      </c>
      <c r="E344" s="224">
        <v>1</v>
      </c>
      <c r="F344" s="224">
        <v>0</v>
      </c>
      <c r="G344" s="224">
        <v>7</v>
      </c>
      <c r="H344" s="224">
        <v>39</v>
      </c>
      <c r="I344" s="224">
        <v>32</v>
      </c>
    </row>
    <row r="345" spans="1:9" x14ac:dyDescent="0.25">
      <c r="C345" s="234" t="s">
        <v>673</v>
      </c>
      <c r="D345" s="224">
        <v>1</v>
      </c>
      <c r="E345" s="224">
        <v>0</v>
      </c>
      <c r="F345" s="224">
        <v>-1</v>
      </c>
      <c r="G345" s="224">
        <v>1</v>
      </c>
      <c r="H345" s="224">
        <v>0</v>
      </c>
      <c r="I345" s="224">
        <v>-1</v>
      </c>
    </row>
    <row r="346" spans="1:9" x14ac:dyDescent="0.25">
      <c r="C346" s="234" t="s">
        <v>210</v>
      </c>
      <c r="D346" s="224">
        <v>2</v>
      </c>
      <c r="E346" s="224">
        <v>6</v>
      </c>
      <c r="F346" s="224">
        <v>4</v>
      </c>
      <c r="G346" s="224">
        <v>9</v>
      </c>
      <c r="H346" s="224">
        <v>35</v>
      </c>
      <c r="I346" s="224">
        <v>26</v>
      </c>
    </row>
    <row r="347" spans="1:9" x14ac:dyDescent="0.25">
      <c r="A347" s="225" t="s">
        <v>211</v>
      </c>
      <c r="B347" s="234"/>
      <c r="C347" s="234"/>
      <c r="D347" s="226">
        <v>15</v>
      </c>
      <c r="E347" s="226">
        <v>25</v>
      </c>
      <c r="F347" s="226">
        <v>10</v>
      </c>
      <c r="G347" s="226">
        <v>90</v>
      </c>
      <c r="H347" s="226">
        <v>153</v>
      </c>
      <c r="I347" s="226">
        <v>63</v>
      </c>
    </row>
    <row r="349" spans="1:9" x14ac:dyDescent="0.25">
      <c r="B349" s="234" t="s">
        <v>53</v>
      </c>
      <c r="C349" s="234" t="s">
        <v>674</v>
      </c>
      <c r="D349" s="224">
        <v>0</v>
      </c>
      <c r="E349" s="224">
        <v>1</v>
      </c>
      <c r="F349" s="224">
        <v>1</v>
      </c>
      <c r="G349" s="224">
        <v>0</v>
      </c>
      <c r="H349" s="224">
        <v>8</v>
      </c>
      <c r="I349" s="224">
        <v>8</v>
      </c>
    </row>
    <row r="350" spans="1:9" x14ac:dyDescent="0.25">
      <c r="C350" s="234" t="s">
        <v>675</v>
      </c>
      <c r="D350" s="224">
        <v>0</v>
      </c>
      <c r="E350" s="224">
        <v>1</v>
      </c>
      <c r="F350" s="224">
        <v>1</v>
      </c>
      <c r="G350" s="224">
        <v>0</v>
      </c>
      <c r="H350" s="224">
        <v>8</v>
      </c>
      <c r="I350" s="224">
        <v>8</v>
      </c>
    </row>
    <row r="351" spans="1:9" x14ac:dyDescent="0.25">
      <c r="C351" s="234" t="s">
        <v>676</v>
      </c>
      <c r="D351" s="224">
        <v>0</v>
      </c>
      <c r="E351" s="224">
        <v>1</v>
      </c>
      <c r="F351" s="224">
        <v>1</v>
      </c>
      <c r="G351" s="224">
        <v>0</v>
      </c>
      <c r="H351" s="224">
        <v>8</v>
      </c>
      <c r="I351" s="224">
        <v>8</v>
      </c>
    </row>
    <row r="352" spans="1:9" x14ac:dyDescent="0.25">
      <c r="C352" s="234" t="s">
        <v>677</v>
      </c>
      <c r="D352" s="224">
        <v>1</v>
      </c>
      <c r="E352" s="224">
        <v>0</v>
      </c>
      <c r="F352" s="224">
        <v>-1</v>
      </c>
      <c r="G352" s="224">
        <v>18</v>
      </c>
      <c r="H352" s="224">
        <v>0</v>
      </c>
      <c r="I352" s="224">
        <v>-18</v>
      </c>
    </row>
    <row r="353" spans="3:9" x14ac:dyDescent="0.25">
      <c r="C353" s="234" t="s">
        <v>678</v>
      </c>
      <c r="D353" s="224">
        <v>1</v>
      </c>
      <c r="E353" s="224">
        <v>1</v>
      </c>
      <c r="F353" s="224">
        <v>0</v>
      </c>
      <c r="G353" s="224">
        <v>14</v>
      </c>
      <c r="H353" s="224">
        <v>2</v>
      </c>
      <c r="I353" s="224">
        <v>-12</v>
      </c>
    </row>
    <row r="354" spans="3:9" x14ac:dyDescent="0.25">
      <c r="C354" s="234" t="s">
        <v>679</v>
      </c>
      <c r="D354" s="224">
        <v>1</v>
      </c>
      <c r="E354" s="224">
        <v>0</v>
      </c>
      <c r="F354" s="224">
        <v>-1</v>
      </c>
      <c r="G354" s="224">
        <v>1</v>
      </c>
      <c r="H354" s="224">
        <v>0</v>
      </c>
      <c r="I354" s="224">
        <v>-1</v>
      </c>
    </row>
    <row r="355" spans="3:9" x14ac:dyDescent="0.25">
      <c r="C355" s="234" t="s">
        <v>680</v>
      </c>
      <c r="D355" s="224">
        <v>1</v>
      </c>
      <c r="E355" s="224">
        <v>1</v>
      </c>
      <c r="F355" s="224">
        <v>0</v>
      </c>
      <c r="G355" s="224">
        <v>6</v>
      </c>
      <c r="H355" s="224">
        <v>6</v>
      </c>
      <c r="I355" s="224">
        <v>0</v>
      </c>
    </row>
    <row r="356" spans="3:9" x14ac:dyDescent="0.25">
      <c r="C356" s="234" t="s">
        <v>681</v>
      </c>
      <c r="D356" s="224">
        <v>1</v>
      </c>
      <c r="E356" s="224">
        <v>1</v>
      </c>
      <c r="F356" s="224">
        <v>0</v>
      </c>
      <c r="G356" s="224">
        <v>4</v>
      </c>
      <c r="H356" s="224">
        <v>1</v>
      </c>
      <c r="I356" s="224">
        <v>-3</v>
      </c>
    </row>
    <row r="357" spans="3:9" x14ac:dyDescent="0.25">
      <c r="C357" s="234" t="s">
        <v>682</v>
      </c>
      <c r="D357" s="224">
        <v>1</v>
      </c>
      <c r="E357" s="224">
        <v>1</v>
      </c>
      <c r="F357" s="224">
        <v>0</v>
      </c>
      <c r="G357" s="224">
        <v>1</v>
      </c>
      <c r="H357" s="224">
        <v>1</v>
      </c>
      <c r="I357" s="224">
        <v>0</v>
      </c>
    </row>
    <row r="358" spans="3:9" x14ac:dyDescent="0.25">
      <c r="C358" s="234" t="s">
        <v>683</v>
      </c>
      <c r="D358" s="224">
        <v>2</v>
      </c>
      <c r="E358" s="224">
        <v>2</v>
      </c>
      <c r="F358" s="224">
        <v>0</v>
      </c>
      <c r="G358" s="224">
        <v>14</v>
      </c>
      <c r="H358" s="224">
        <v>8</v>
      </c>
      <c r="I358" s="224">
        <v>-6</v>
      </c>
    </row>
    <row r="359" spans="3:9" x14ac:dyDescent="0.25">
      <c r="C359" s="234" t="s">
        <v>684</v>
      </c>
      <c r="D359" s="224">
        <v>1</v>
      </c>
      <c r="E359" s="224">
        <v>0</v>
      </c>
      <c r="F359" s="224">
        <v>-1</v>
      </c>
      <c r="G359" s="224">
        <v>1</v>
      </c>
      <c r="H359" s="224">
        <v>0</v>
      </c>
      <c r="I359" s="224">
        <v>-1</v>
      </c>
    </row>
    <row r="360" spans="3:9" x14ac:dyDescent="0.25">
      <c r="C360" s="234" t="s">
        <v>685</v>
      </c>
      <c r="D360" s="224">
        <v>1</v>
      </c>
      <c r="E360" s="224">
        <v>1</v>
      </c>
      <c r="F360" s="224">
        <v>0</v>
      </c>
      <c r="G360" s="224">
        <v>10</v>
      </c>
      <c r="H360" s="224">
        <v>0</v>
      </c>
      <c r="I360" s="224">
        <v>-10</v>
      </c>
    </row>
    <row r="361" spans="3:9" x14ac:dyDescent="0.25">
      <c r="C361" s="234" t="s">
        <v>686</v>
      </c>
      <c r="D361" s="224">
        <v>3</v>
      </c>
      <c r="E361" s="224">
        <v>6</v>
      </c>
      <c r="F361" s="224">
        <v>3</v>
      </c>
      <c r="G361" s="224">
        <v>3</v>
      </c>
      <c r="H361" s="224">
        <v>6</v>
      </c>
      <c r="I361" s="224">
        <v>3</v>
      </c>
    </row>
    <row r="362" spans="3:9" x14ac:dyDescent="0.25">
      <c r="C362" s="234" t="s">
        <v>425</v>
      </c>
      <c r="D362" s="224">
        <v>1</v>
      </c>
      <c r="E362" s="224">
        <v>0</v>
      </c>
      <c r="F362" s="224">
        <v>-1</v>
      </c>
      <c r="G362" s="224">
        <v>9</v>
      </c>
      <c r="H362" s="224">
        <v>0</v>
      </c>
      <c r="I362" s="224">
        <v>-9</v>
      </c>
    </row>
    <row r="363" spans="3:9" x14ac:dyDescent="0.25">
      <c r="C363" s="234" t="s">
        <v>212</v>
      </c>
      <c r="D363" s="224">
        <v>2</v>
      </c>
      <c r="E363" s="224">
        <v>2</v>
      </c>
      <c r="F363" s="224">
        <v>0</v>
      </c>
      <c r="G363" s="224">
        <v>39</v>
      </c>
      <c r="H363" s="224">
        <v>59</v>
      </c>
      <c r="I363" s="224">
        <v>20</v>
      </c>
    </row>
    <row r="364" spans="3:9" x14ac:dyDescent="0.25">
      <c r="C364" s="234" t="s">
        <v>687</v>
      </c>
      <c r="D364" s="224">
        <v>1</v>
      </c>
      <c r="E364" s="224">
        <v>1</v>
      </c>
      <c r="F364" s="224">
        <v>0</v>
      </c>
      <c r="G364" s="224">
        <v>6</v>
      </c>
      <c r="H364" s="224">
        <v>40</v>
      </c>
      <c r="I364" s="224">
        <v>34</v>
      </c>
    </row>
    <row r="365" spans="3:9" x14ac:dyDescent="0.25">
      <c r="C365" s="234" t="s">
        <v>688</v>
      </c>
      <c r="D365" s="224">
        <v>1</v>
      </c>
      <c r="E365" s="224">
        <v>1</v>
      </c>
      <c r="F365" s="224">
        <v>0</v>
      </c>
      <c r="G365" s="224">
        <v>17</v>
      </c>
      <c r="H365" s="224">
        <v>12</v>
      </c>
      <c r="I365" s="224">
        <v>-5</v>
      </c>
    </row>
    <row r="366" spans="3:9" x14ac:dyDescent="0.25">
      <c r="C366" s="234" t="s">
        <v>213</v>
      </c>
      <c r="D366" s="224">
        <v>2</v>
      </c>
      <c r="E366" s="224">
        <v>0</v>
      </c>
      <c r="F366" s="224">
        <v>-2</v>
      </c>
      <c r="G366" s="224">
        <v>2</v>
      </c>
      <c r="H366" s="224">
        <v>0</v>
      </c>
      <c r="I366" s="224">
        <v>-2</v>
      </c>
    </row>
    <row r="367" spans="3:9" x14ac:dyDescent="0.25">
      <c r="C367" s="234" t="s">
        <v>214</v>
      </c>
      <c r="D367" s="224">
        <v>3</v>
      </c>
      <c r="E367" s="224">
        <v>0</v>
      </c>
      <c r="F367" s="224">
        <v>-3</v>
      </c>
      <c r="G367" s="224">
        <v>11</v>
      </c>
      <c r="H367" s="224">
        <v>0</v>
      </c>
      <c r="I367" s="224">
        <v>-11</v>
      </c>
    </row>
    <row r="368" spans="3:9" x14ac:dyDescent="0.25">
      <c r="C368" s="234" t="s">
        <v>689</v>
      </c>
      <c r="D368" s="224">
        <v>2</v>
      </c>
      <c r="E368" s="224">
        <v>3</v>
      </c>
      <c r="F368" s="224">
        <v>1</v>
      </c>
      <c r="G368" s="224">
        <v>17</v>
      </c>
      <c r="H368" s="224">
        <v>67</v>
      </c>
      <c r="I368" s="224">
        <v>50</v>
      </c>
    </row>
    <row r="369" spans="1:9" x14ac:dyDescent="0.25">
      <c r="C369" s="234" t="s">
        <v>690</v>
      </c>
      <c r="D369" s="224">
        <v>0</v>
      </c>
      <c r="E369" s="224">
        <v>1</v>
      </c>
      <c r="F369" s="224">
        <v>1</v>
      </c>
      <c r="G369" s="224">
        <v>0</v>
      </c>
      <c r="H369" s="224">
        <v>0</v>
      </c>
      <c r="I369" s="224">
        <v>0</v>
      </c>
    </row>
    <row r="370" spans="1:9" x14ac:dyDescent="0.25">
      <c r="A370" s="225" t="s">
        <v>215</v>
      </c>
      <c r="B370" s="234"/>
      <c r="C370" s="234"/>
      <c r="D370" s="226">
        <v>25</v>
      </c>
      <c r="E370" s="226">
        <v>24</v>
      </c>
      <c r="F370" s="226">
        <v>-1</v>
      </c>
      <c r="G370" s="226">
        <v>173</v>
      </c>
      <c r="H370" s="226">
        <v>226</v>
      </c>
      <c r="I370" s="226">
        <v>53</v>
      </c>
    </row>
    <row r="372" spans="1:9" x14ac:dyDescent="0.25">
      <c r="B372" s="234" t="s">
        <v>106</v>
      </c>
      <c r="C372" s="234" t="s">
        <v>691</v>
      </c>
      <c r="D372" s="224">
        <v>0</v>
      </c>
      <c r="E372" s="224">
        <v>1</v>
      </c>
      <c r="F372" s="224">
        <v>1</v>
      </c>
      <c r="G372" s="224">
        <v>0</v>
      </c>
      <c r="H372" s="224">
        <v>9</v>
      </c>
      <c r="I372" s="224">
        <v>9</v>
      </c>
    </row>
    <row r="373" spans="1:9" x14ac:dyDescent="0.25">
      <c r="C373" s="234" t="s">
        <v>692</v>
      </c>
      <c r="D373" s="224">
        <v>0</v>
      </c>
      <c r="E373" s="224">
        <v>0</v>
      </c>
      <c r="F373" s="224">
        <v>0</v>
      </c>
      <c r="G373" s="224">
        <v>0</v>
      </c>
      <c r="H373" s="224">
        <v>0</v>
      </c>
      <c r="I373" s="224">
        <v>0</v>
      </c>
    </row>
    <row r="374" spans="1:9" x14ac:dyDescent="0.25">
      <c r="C374" s="234" t="s">
        <v>693</v>
      </c>
      <c r="D374" s="224">
        <v>0</v>
      </c>
      <c r="E374" s="224">
        <v>0</v>
      </c>
      <c r="F374" s="224">
        <v>0</v>
      </c>
      <c r="G374" s="224">
        <v>0</v>
      </c>
      <c r="H374" s="224">
        <v>0</v>
      </c>
      <c r="I374" s="224">
        <v>0</v>
      </c>
    </row>
    <row r="375" spans="1:9" x14ac:dyDescent="0.25">
      <c r="C375" s="234" t="s">
        <v>694</v>
      </c>
      <c r="D375" s="224">
        <v>1</v>
      </c>
      <c r="E375" s="224">
        <v>1</v>
      </c>
      <c r="F375" s="224">
        <v>0</v>
      </c>
      <c r="G375" s="224">
        <v>5</v>
      </c>
      <c r="H375" s="224">
        <v>7</v>
      </c>
      <c r="I375" s="224">
        <v>2</v>
      </c>
    </row>
    <row r="376" spans="1:9" x14ac:dyDescent="0.25">
      <c r="A376" s="225" t="s">
        <v>216</v>
      </c>
      <c r="B376" s="234"/>
      <c r="C376" s="234"/>
      <c r="D376" s="226">
        <v>1</v>
      </c>
      <c r="E376" s="226">
        <v>2</v>
      </c>
      <c r="F376" s="226">
        <v>1</v>
      </c>
      <c r="G376" s="226">
        <v>5</v>
      </c>
      <c r="H376" s="226">
        <v>16</v>
      </c>
      <c r="I376" s="226">
        <v>11</v>
      </c>
    </row>
    <row r="378" spans="1:9" x14ac:dyDescent="0.25">
      <c r="B378" s="234" t="s">
        <v>217</v>
      </c>
      <c r="C378" s="234" t="s">
        <v>692</v>
      </c>
      <c r="D378" s="224">
        <v>1</v>
      </c>
      <c r="E378" s="224">
        <v>1</v>
      </c>
      <c r="F378" s="224">
        <v>0</v>
      </c>
      <c r="G378" s="224">
        <v>16</v>
      </c>
      <c r="H378" s="224">
        <v>10</v>
      </c>
      <c r="I378" s="224">
        <v>-6</v>
      </c>
    </row>
    <row r="379" spans="1:9" x14ac:dyDescent="0.25">
      <c r="C379" s="234" t="s">
        <v>693</v>
      </c>
      <c r="D379" s="224">
        <v>0</v>
      </c>
      <c r="E379" s="224">
        <v>1</v>
      </c>
      <c r="F379" s="224">
        <v>1</v>
      </c>
      <c r="G379" s="224">
        <v>0</v>
      </c>
      <c r="H379" s="224">
        <v>2</v>
      </c>
      <c r="I379" s="224">
        <v>2</v>
      </c>
    </row>
    <row r="380" spans="1:9" x14ac:dyDescent="0.25">
      <c r="A380" s="225" t="s">
        <v>218</v>
      </c>
      <c r="B380" s="234"/>
      <c r="C380" s="234"/>
      <c r="D380" s="226">
        <v>1</v>
      </c>
      <c r="E380" s="226">
        <v>2</v>
      </c>
      <c r="F380" s="226">
        <v>1</v>
      </c>
      <c r="G380" s="226">
        <v>16</v>
      </c>
      <c r="H380" s="226">
        <v>12</v>
      </c>
      <c r="I380" s="226">
        <v>-4</v>
      </c>
    </row>
    <row r="382" spans="1:9" x14ac:dyDescent="0.25">
      <c r="B382" s="234" t="s">
        <v>60</v>
      </c>
      <c r="C382" s="234" t="s">
        <v>219</v>
      </c>
      <c r="D382" s="224">
        <v>1</v>
      </c>
      <c r="E382" s="224">
        <v>1</v>
      </c>
      <c r="F382" s="224">
        <v>0</v>
      </c>
      <c r="G382" s="224">
        <v>9</v>
      </c>
      <c r="H382" s="224">
        <v>11</v>
      </c>
      <c r="I382" s="224">
        <v>2</v>
      </c>
    </row>
    <row r="383" spans="1:9" x14ac:dyDescent="0.25">
      <c r="C383" s="234" t="s">
        <v>220</v>
      </c>
      <c r="D383" s="224">
        <v>1</v>
      </c>
      <c r="E383" s="224">
        <v>1</v>
      </c>
      <c r="F383" s="224">
        <v>0</v>
      </c>
      <c r="G383" s="224">
        <v>23</v>
      </c>
      <c r="H383" s="224">
        <v>9</v>
      </c>
      <c r="I383" s="224">
        <v>-14</v>
      </c>
    </row>
    <row r="384" spans="1:9" x14ac:dyDescent="0.25">
      <c r="C384" s="234" t="s">
        <v>695</v>
      </c>
      <c r="D384" s="224">
        <v>0</v>
      </c>
      <c r="E384" s="224">
        <v>1</v>
      </c>
      <c r="F384" s="224">
        <v>1</v>
      </c>
      <c r="G384" s="224">
        <v>0</v>
      </c>
      <c r="H384" s="224">
        <v>6</v>
      </c>
      <c r="I384" s="224">
        <v>6</v>
      </c>
    </row>
    <row r="385" spans="3:9" x14ac:dyDescent="0.25">
      <c r="C385" s="234" t="s">
        <v>696</v>
      </c>
      <c r="D385" s="224">
        <v>1</v>
      </c>
      <c r="E385" s="224">
        <v>1</v>
      </c>
      <c r="F385" s="224">
        <v>0</v>
      </c>
      <c r="G385" s="224">
        <v>10</v>
      </c>
      <c r="H385" s="224">
        <v>12</v>
      </c>
      <c r="I385" s="224">
        <v>2</v>
      </c>
    </row>
    <row r="386" spans="3:9" x14ac:dyDescent="0.25">
      <c r="C386" s="234" t="s">
        <v>697</v>
      </c>
      <c r="D386" s="224">
        <v>1</v>
      </c>
      <c r="E386" s="224">
        <v>1</v>
      </c>
      <c r="F386" s="224">
        <v>0</v>
      </c>
      <c r="G386" s="224">
        <v>20</v>
      </c>
      <c r="H386" s="224">
        <v>10</v>
      </c>
      <c r="I386" s="224">
        <v>-10</v>
      </c>
    </row>
    <row r="387" spans="3:9" x14ac:dyDescent="0.25">
      <c r="C387" s="234" t="s">
        <v>698</v>
      </c>
      <c r="D387" s="224">
        <v>1</v>
      </c>
      <c r="E387" s="224">
        <v>1</v>
      </c>
      <c r="F387" s="224">
        <v>0</v>
      </c>
      <c r="G387" s="224">
        <v>17</v>
      </c>
      <c r="H387" s="224">
        <v>11</v>
      </c>
      <c r="I387" s="224">
        <v>-6</v>
      </c>
    </row>
    <row r="388" spans="3:9" x14ac:dyDescent="0.25">
      <c r="C388" s="234" t="s">
        <v>699</v>
      </c>
      <c r="D388" s="224">
        <v>2</v>
      </c>
      <c r="E388" s="224">
        <v>1</v>
      </c>
      <c r="F388" s="224">
        <v>-1</v>
      </c>
      <c r="G388" s="224">
        <v>25</v>
      </c>
      <c r="H388" s="224">
        <v>23</v>
      </c>
      <c r="I388" s="224">
        <v>-2</v>
      </c>
    </row>
    <row r="389" spans="3:9" x14ac:dyDescent="0.25">
      <c r="C389" s="234" t="s">
        <v>221</v>
      </c>
      <c r="D389" s="224">
        <v>2</v>
      </c>
      <c r="E389" s="224">
        <v>1</v>
      </c>
      <c r="F389" s="224">
        <v>-1</v>
      </c>
      <c r="G389" s="224">
        <v>30</v>
      </c>
      <c r="H389" s="224">
        <v>12</v>
      </c>
      <c r="I389" s="224">
        <v>-18</v>
      </c>
    </row>
    <row r="390" spans="3:9" x14ac:dyDescent="0.25">
      <c r="C390" s="234" t="s">
        <v>222</v>
      </c>
      <c r="D390" s="224">
        <v>3</v>
      </c>
      <c r="E390" s="224">
        <v>2</v>
      </c>
      <c r="F390" s="224">
        <v>-1</v>
      </c>
      <c r="G390" s="224">
        <v>30</v>
      </c>
      <c r="H390" s="224">
        <v>19</v>
      </c>
      <c r="I390" s="224">
        <v>-11</v>
      </c>
    </row>
    <row r="391" spans="3:9" x14ac:dyDescent="0.25">
      <c r="C391" s="234" t="s">
        <v>300</v>
      </c>
      <c r="D391" s="224">
        <v>1</v>
      </c>
      <c r="E391" s="224">
        <v>0</v>
      </c>
      <c r="F391" s="224">
        <v>-1</v>
      </c>
      <c r="G391" s="224">
        <v>2</v>
      </c>
      <c r="H391" s="224">
        <v>0</v>
      </c>
      <c r="I391" s="224">
        <v>-2</v>
      </c>
    </row>
    <row r="392" spans="3:9" x14ac:dyDescent="0.25">
      <c r="C392" s="234" t="s">
        <v>700</v>
      </c>
      <c r="D392" s="224">
        <v>0</v>
      </c>
      <c r="E392" s="224">
        <v>1</v>
      </c>
      <c r="F392" s="224">
        <v>1</v>
      </c>
      <c r="G392" s="224">
        <v>0</v>
      </c>
      <c r="H392" s="224">
        <v>2</v>
      </c>
      <c r="I392" s="224">
        <v>2</v>
      </c>
    </row>
    <row r="393" spans="3:9" x14ac:dyDescent="0.25">
      <c r="C393" s="234" t="s">
        <v>701</v>
      </c>
      <c r="D393" s="224">
        <v>0</v>
      </c>
      <c r="E393" s="224">
        <v>1</v>
      </c>
      <c r="F393" s="224">
        <v>1</v>
      </c>
      <c r="G393" s="224">
        <v>0</v>
      </c>
      <c r="H393" s="224">
        <v>14</v>
      </c>
      <c r="I393" s="224">
        <v>14</v>
      </c>
    </row>
    <row r="394" spans="3:9" x14ac:dyDescent="0.25">
      <c r="C394" s="234" t="s">
        <v>813</v>
      </c>
      <c r="D394" s="224">
        <v>0</v>
      </c>
      <c r="E394" s="224">
        <v>3</v>
      </c>
      <c r="F394" s="224">
        <v>3</v>
      </c>
      <c r="G394" s="224">
        <v>0</v>
      </c>
      <c r="H394" s="224">
        <v>2</v>
      </c>
      <c r="I394" s="224">
        <v>2</v>
      </c>
    </row>
    <row r="395" spans="3:9" x14ac:dyDescent="0.25">
      <c r="C395" s="234" t="s">
        <v>702</v>
      </c>
      <c r="D395" s="224">
        <v>0</v>
      </c>
      <c r="E395" s="224">
        <v>3</v>
      </c>
      <c r="F395" s="224">
        <v>3</v>
      </c>
      <c r="G395" s="224">
        <v>0</v>
      </c>
      <c r="H395" s="224">
        <v>11</v>
      </c>
      <c r="I395" s="224">
        <v>11</v>
      </c>
    </row>
    <row r="396" spans="3:9" x14ac:dyDescent="0.25">
      <c r="C396" s="234" t="s">
        <v>703</v>
      </c>
      <c r="D396" s="224">
        <v>2</v>
      </c>
      <c r="E396" s="224">
        <v>0</v>
      </c>
      <c r="F396" s="224">
        <v>-2</v>
      </c>
      <c r="G396" s="224">
        <v>9</v>
      </c>
      <c r="H396" s="224">
        <v>0</v>
      </c>
      <c r="I396" s="224">
        <v>-9</v>
      </c>
    </row>
    <row r="397" spans="3:9" x14ac:dyDescent="0.25">
      <c r="C397" s="234" t="s">
        <v>704</v>
      </c>
      <c r="D397" s="224">
        <v>0</v>
      </c>
      <c r="E397" s="224">
        <v>2</v>
      </c>
      <c r="F397" s="224">
        <v>2</v>
      </c>
      <c r="G397" s="224">
        <v>0</v>
      </c>
      <c r="H397" s="224">
        <v>3</v>
      </c>
      <c r="I397" s="224">
        <v>3</v>
      </c>
    </row>
    <row r="398" spans="3:9" x14ac:dyDescent="0.25">
      <c r="C398" s="234" t="s">
        <v>426</v>
      </c>
      <c r="D398" s="224">
        <v>0</v>
      </c>
      <c r="E398" s="224">
        <v>1</v>
      </c>
      <c r="F398" s="224">
        <v>1</v>
      </c>
      <c r="G398" s="224">
        <v>0</v>
      </c>
      <c r="H398" s="224">
        <v>4</v>
      </c>
      <c r="I398" s="224">
        <v>4</v>
      </c>
    </row>
    <row r="399" spans="3:9" x14ac:dyDescent="0.25">
      <c r="C399" s="234" t="s">
        <v>223</v>
      </c>
      <c r="D399" s="224">
        <v>3</v>
      </c>
      <c r="E399" s="224">
        <v>1</v>
      </c>
      <c r="F399" s="224">
        <v>-2</v>
      </c>
      <c r="G399" s="224">
        <v>12</v>
      </c>
      <c r="H399" s="224">
        <v>17</v>
      </c>
      <c r="I399" s="224">
        <v>5</v>
      </c>
    </row>
    <row r="400" spans="3:9" x14ac:dyDescent="0.25">
      <c r="C400" s="234" t="s">
        <v>304</v>
      </c>
      <c r="D400" s="224">
        <v>1</v>
      </c>
      <c r="E400" s="224">
        <v>0</v>
      </c>
      <c r="F400" s="224">
        <v>-1</v>
      </c>
      <c r="G400" s="224">
        <v>1</v>
      </c>
      <c r="H400" s="224">
        <v>0</v>
      </c>
      <c r="I400" s="224">
        <v>-1</v>
      </c>
    </row>
    <row r="401" spans="1:9" x14ac:dyDescent="0.25">
      <c r="C401" s="234" t="s">
        <v>705</v>
      </c>
      <c r="D401" s="224">
        <v>1</v>
      </c>
      <c r="E401" s="224">
        <v>1</v>
      </c>
      <c r="F401" s="224">
        <v>0</v>
      </c>
      <c r="G401" s="224">
        <v>5</v>
      </c>
      <c r="H401" s="224">
        <v>0</v>
      </c>
      <c r="I401" s="224">
        <v>-5</v>
      </c>
    </row>
    <row r="402" spans="1:9" x14ac:dyDescent="0.25">
      <c r="A402" s="225" t="s">
        <v>224</v>
      </c>
      <c r="B402" s="234"/>
      <c r="C402" s="234"/>
      <c r="D402" s="226">
        <v>20</v>
      </c>
      <c r="E402" s="226">
        <v>23</v>
      </c>
      <c r="F402" s="226">
        <v>3</v>
      </c>
      <c r="G402" s="226">
        <v>193</v>
      </c>
      <c r="H402" s="226">
        <v>166</v>
      </c>
      <c r="I402" s="226">
        <v>-27</v>
      </c>
    </row>
    <row r="404" spans="1:9" x14ac:dyDescent="0.25">
      <c r="B404" s="234" t="s">
        <v>91</v>
      </c>
      <c r="C404" s="234" t="s">
        <v>706</v>
      </c>
      <c r="D404" s="224">
        <v>2</v>
      </c>
      <c r="E404" s="224">
        <v>2</v>
      </c>
      <c r="F404" s="224">
        <v>0</v>
      </c>
      <c r="G404" s="224">
        <v>24</v>
      </c>
      <c r="H404" s="224">
        <v>18</v>
      </c>
      <c r="I404" s="224">
        <v>-6</v>
      </c>
    </row>
    <row r="405" spans="1:9" x14ac:dyDescent="0.25">
      <c r="C405" s="234" t="s">
        <v>225</v>
      </c>
      <c r="D405" s="224">
        <v>0</v>
      </c>
      <c r="E405" s="224">
        <v>2</v>
      </c>
      <c r="F405" s="224">
        <v>2</v>
      </c>
      <c r="G405" s="224">
        <v>0</v>
      </c>
      <c r="H405" s="224">
        <v>10</v>
      </c>
      <c r="I405" s="224">
        <v>10</v>
      </c>
    </row>
    <row r="406" spans="1:9" x14ac:dyDescent="0.25">
      <c r="C406" s="234" t="s">
        <v>226</v>
      </c>
      <c r="D406" s="224">
        <v>3</v>
      </c>
      <c r="E406" s="224">
        <v>3</v>
      </c>
      <c r="F406" s="224">
        <v>0</v>
      </c>
      <c r="G406" s="224">
        <v>49</v>
      </c>
      <c r="H406" s="224">
        <v>57</v>
      </c>
      <c r="I406" s="224">
        <v>8</v>
      </c>
    </row>
    <row r="407" spans="1:9" x14ac:dyDescent="0.25">
      <c r="C407" s="234" t="s">
        <v>227</v>
      </c>
      <c r="D407" s="224">
        <v>2</v>
      </c>
      <c r="E407" s="224">
        <v>1</v>
      </c>
      <c r="F407" s="224">
        <v>-1</v>
      </c>
      <c r="G407" s="224">
        <v>24</v>
      </c>
      <c r="H407" s="224">
        <v>17</v>
      </c>
      <c r="I407" s="224">
        <v>-7</v>
      </c>
    </row>
    <row r="408" spans="1:9" x14ac:dyDescent="0.25">
      <c r="C408" s="234" t="s">
        <v>707</v>
      </c>
      <c r="D408" s="224">
        <v>3</v>
      </c>
      <c r="E408" s="224">
        <v>3</v>
      </c>
      <c r="F408" s="224">
        <v>0</v>
      </c>
      <c r="G408" s="224">
        <v>60</v>
      </c>
      <c r="H408" s="224">
        <v>38</v>
      </c>
      <c r="I408" s="224">
        <v>-22</v>
      </c>
    </row>
    <row r="409" spans="1:9" x14ac:dyDescent="0.25">
      <c r="C409" s="234" t="s">
        <v>708</v>
      </c>
      <c r="D409" s="224">
        <v>0</v>
      </c>
      <c r="E409" s="224">
        <v>2</v>
      </c>
      <c r="F409" s="224">
        <v>2</v>
      </c>
      <c r="G409" s="224">
        <v>0</v>
      </c>
      <c r="H409" s="224">
        <v>18</v>
      </c>
      <c r="I409" s="224">
        <v>18</v>
      </c>
    </row>
    <row r="410" spans="1:9" x14ac:dyDescent="0.25">
      <c r="C410" s="234" t="s">
        <v>228</v>
      </c>
      <c r="D410" s="224">
        <v>0</v>
      </c>
      <c r="E410" s="224">
        <v>0</v>
      </c>
      <c r="F410" s="224">
        <v>0</v>
      </c>
      <c r="G410" s="224">
        <v>0</v>
      </c>
      <c r="H410" s="224">
        <v>0</v>
      </c>
      <c r="I410" s="224">
        <v>0</v>
      </c>
    </row>
    <row r="411" spans="1:9" x14ac:dyDescent="0.25">
      <c r="C411" s="234" t="s">
        <v>709</v>
      </c>
      <c r="D411" s="224">
        <v>0</v>
      </c>
      <c r="E411" s="224">
        <v>0</v>
      </c>
      <c r="F411" s="224">
        <v>0</v>
      </c>
      <c r="G411" s="224">
        <v>0</v>
      </c>
      <c r="H411" s="224">
        <v>0</v>
      </c>
      <c r="I411" s="224">
        <v>0</v>
      </c>
    </row>
    <row r="412" spans="1:9" x14ac:dyDescent="0.25">
      <c r="C412" s="234" t="s">
        <v>710</v>
      </c>
      <c r="D412" s="224">
        <v>0</v>
      </c>
      <c r="E412" s="224">
        <v>0</v>
      </c>
      <c r="F412" s="224">
        <v>0</v>
      </c>
      <c r="G412" s="224">
        <v>0</v>
      </c>
      <c r="H412" s="224">
        <v>0</v>
      </c>
      <c r="I412" s="224">
        <v>0</v>
      </c>
    </row>
    <row r="413" spans="1:9" x14ac:dyDescent="0.25">
      <c r="A413" s="225" t="s">
        <v>229</v>
      </c>
      <c r="B413" s="234"/>
      <c r="C413" s="234"/>
      <c r="D413" s="226">
        <v>10</v>
      </c>
      <c r="E413" s="226">
        <v>13</v>
      </c>
      <c r="F413" s="226">
        <v>3</v>
      </c>
      <c r="G413" s="226">
        <v>157</v>
      </c>
      <c r="H413" s="226">
        <v>158</v>
      </c>
      <c r="I413" s="226">
        <v>1</v>
      </c>
    </row>
    <row r="415" spans="1:9" x14ac:dyDescent="0.25">
      <c r="B415" s="234" t="s">
        <v>230</v>
      </c>
      <c r="C415" s="234" t="s">
        <v>228</v>
      </c>
      <c r="D415" s="224">
        <v>2</v>
      </c>
      <c r="E415" s="224">
        <v>4</v>
      </c>
      <c r="F415" s="224">
        <v>2</v>
      </c>
      <c r="G415" s="224">
        <v>2</v>
      </c>
      <c r="H415" s="224">
        <v>7</v>
      </c>
      <c r="I415" s="224">
        <v>5</v>
      </c>
    </row>
    <row r="416" spans="1:9" x14ac:dyDescent="0.25">
      <c r="C416" s="234" t="s">
        <v>709</v>
      </c>
      <c r="D416" s="224">
        <v>2</v>
      </c>
      <c r="E416" s="224">
        <v>0</v>
      </c>
      <c r="F416" s="224">
        <v>-2</v>
      </c>
      <c r="G416" s="224">
        <v>2</v>
      </c>
      <c r="H416" s="224">
        <v>0</v>
      </c>
      <c r="I416" s="224">
        <v>-2</v>
      </c>
    </row>
    <row r="417" spans="1:9" x14ac:dyDescent="0.25">
      <c r="C417" s="234" t="s">
        <v>710</v>
      </c>
      <c r="D417" s="224">
        <v>0</v>
      </c>
      <c r="E417" s="224">
        <v>1</v>
      </c>
      <c r="F417" s="224">
        <v>1</v>
      </c>
      <c r="G417" s="224">
        <v>0</v>
      </c>
      <c r="H417" s="224">
        <v>8</v>
      </c>
      <c r="I417" s="224">
        <v>8</v>
      </c>
    </row>
    <row r="418" spans="1:9" x14ac:dyDescent="0.25">
      <c r="A418" s="225" t="s">
        <v>231</v>
      </c>
      <c r="B418" s="234"/>
      <c r="C418" s="234"/>
      <c r="D418" s="226">
        <v>4</v>
      </c>
      <c r="E418" s="226">
        <v>5</v>
      </c>
      <c r="F418" s="226">
        <v>1</v>
      </c>
      <c r="G418" s="226">
        <v>4</v>
      </c>
      <c r="H418" s="226">
        <v>15</v>
      </c>
      <c r="I418" s="226">
        <v>11</v>
      </c>
    </row>
    <row r="419" spans="1:9" x14ac:dyDescent="0.25">
      <c r="A419" s="225" t="s">
        <v>232</v>
      </c>
      <c r="B419" s="234"/>
      <c r="C419" s="234"/>
      <c r="D419" s="226">
        <v>113</v>
      </c>
      <c r="E419" s="226">
        <v>136</v>
      </c>
      <c r="F419" s="226">
        <v>23</v>
      </c>
      <c r="G419" s="226">
        <v>947</v>
      </c>
      <c r="H419" s="226">
        <v>1157</v>
      </c>
      <c r="I419" s="226">
        <v>210</v>
      </c>
    </row>
    <row r="421" spans="1:9" x14ac:dyDescent="0.25">
      <c r="A421" s="234" t="s">
        <v>233</v>
      </c>
      <c r="B421" s="234" t="s">
        <v>114</v>
      </c>
      <c r="C421" s="234" t="s">
        <v>711</v>
      </c>
      <c r="D421" s="224">
        <v>1</v>
      </c>
      <c r="E421" s="224">
        <v>1</v>
      </c>
      <c r="F421" s="224">
        <v>0</v>
      </c>
      <c r="G421" s="224">
        <v>14</v>
      </c>
      <c r="H421" s="224">
        <v>9</v>
      </c>
      <c r="I421" s="224">
        <v>-5</v>
      </c>
    </row>
    <row r="422" spans="1:9" x14ac:dyDescent="0.25">
      <c r="C422" s="234" t="s">
        <v>712</v>
      </c>
      <c r="D422" s="224">
        <v>1</v>
      </c>
      <c r="E422" s="224">
        <v>2</v>
      </c>
      <c r="F422" s="224">
        <v>1</v>
      </c>
      <c r="G422" s="224">
        <v>1</v>
      </c>
      <c r="H422" s="224">
        <v>25</v>
      </c>
      <c r="I422" s="224">
        <v>24</v>
      </c>
    </row>
    <row r="423" spans="1:9" x14ac:dyDescent="0.25">
      <c r="C423" s="234" t="s">
        <v>713</v>
      </c>
      <c r="D423" s="224">
        <v>5</v>
      </c>
      <c r="E423" s="224">
        <v>2</v>
      </c>
      <c r="F423" s="224">
        <v>-3</v>
      </c>
      <c r="G423" s="224">
        <v>73</v>
      </c>
      <c r="H423" s="224">
        <v>13</v>
      </c>
      <c r="I423" s="224">
        <v>-60</v>
      </c>
    </row>
    <row r="424" spans="1:9" x14ac:dyDescent="0.25">
      <c r="A424" s="225" t="s">
        <v>234</v>
      </c>
      <c r="B424" s="234"/>
      <c r="C424" s="234"/>
      <c r="D424" s="226">
        <v>7</v>
      </c>
      <c r="E424" s="226">
        <v>5</v>
      </c>
      <c r="F424" s="226">
        <v>-2</v>
      </c>
      <c r="G424" s="226">
        <v>88</v>
      </c>
      <c r="H424" s="226">
        <v>47</v>
      </c>
      <c r="I424" s="226">
        <v>-41</v>
      </c>
    </row>
    <row r="426" spans="1:9" x14ac:dyDescent="0.25">
      <c r="B426" s="234" t="s">
        <v>77</v>
      </c>
      <c r="C426" s="234" t="s">
        <v>321</v>
      </c>
      <c r="D426" s="224">
        <v>1</v>
      </c>
      <c r="E426" s="224">
        <v>1</v>
      </c>
      <c r="F426" s="224">
        <v>0</v>
      </c>
      <c r="G426" s="224">
        <v>3</v>
      </c>
      <c r="H426" s="224">
        <v>23</v>
      </c>
      <c r="I426" s="224">
        <v>20</v>
      </c>
    </row>
    <row r="427" spans="1:9" x14ac:dyDescent="0.25">
      <c r="C427" s="234" t="s">
        <v>714</v>
      </c>
      <c r="D427" s="224">
        <v>1</v>
      </c>
      <c r="E427" s="224">
        <v>1</v>
      </c>
      <c r="F427" s="224">
        <v>0</v>
      </c>
      <c r="G427" s="224">
        <v>13</v>
      </c>
      <c r="H427" s="224">
        <v>7</v>
      </c>
      <c r="I427" s="224">
        <v>-6</v>
      </c>
    </row>
    <row r="428" spans="1:9" x14ac:dyDescent="0.25">
      <c r="C428" s="234" t="s">
        <v>235</v>
      </c>
      <c r="D428" s="224">
        <v>1</v>
      </c>
      <c r="E428" s="224">
        <v>1</v>
      </c>
      <c r="F428" s="224">
        <v>0</v>
      </c>
      <c r="G428" s="224">
        <v>6</v>
      </c>
      <c r="H428" s="224">
        <v>22</v>
      </c>
      <c r="I428" s="224">
        <v>16</v>
      </c>
    </row>
    <row r="429" spans="1:9" x14ac:dyDescent="0.25">
      <c r="C429" s="234" t="s">
        <v>236</v>
      </c>
      <c r="D429" s="224">
        <v>0</v>
      </c>
      <c r="E429" s="224">
        <v>1</v>
      </c>
      <c r="F429" s="224">
        <v>1</v>
      </c>
      <c r="G429" s="224">
        <v>0</v>
      </c>
      <c r="H429" s="224">
        <v>25</v>
      </c>
      <c r="I429" s="224">
        <v>25</v>
      </c>
    </row>
    <row r="430" spans="1:9" x14ac:dyDescent="0.25">
      <c r="C430" s="234" t="s">
        <v>237</v>
      </c>
      <c r="D430" s="224">
        <v>1</v>
      </c>
      <c r="E430" s="224">
        <v>0</v>
      </c>
      <c r="F430" s="224">
        <v>-1</v>
      </c>
      <c r="G430" s="224">
        <v>14</v>
      </c>
      <c r="H430" s="224">
        <v>0</v>
      </c>
      <c r="I430" s="224">
        <v>-14</v>
      </c>
    </row>
    <row r="431" spans="1:9" x14ac:dyDescent="0.25">
      <c r="C431" s="234" t="s">
        <v>715</v>
      </c>
      <c r="D431" s="224">
        <v>1</v>
      </c>
      <c r="E431" s="224">
        <v>2</v>
      </c>
      <c r="F431" s="224">
        <v>1</v>
      </c>
      <c r="G431" s="224">
        <v>7</v>
      </c>
      <c r="H431" s="224">
        <v>6</v>
      </c>
      <c r="I431" s="224">
        <v>-1</v>
      </c>
    </row>
    <row r="432" spans="1:9" x14ac:dyDescent="0.25">
      <c r="C432" s="234" t="s">
        <v>716</v>
      </c>
      <c r="D432" s="224">
        <v>1</v>
      </c>
      <c r="E432" s="224">
        <v>0</v>
      </c>
      <c r="F432" s="224">
        <v>-1</v>
      </c>
      <c r="G432" s="224">
        <v>9</v>
      </c>
      <c r="H432" s="224">
        <v>0</v>
      </c>
      <c r="I432" s="224">
        <v>-9</v>
      </c>
    </row>
    <row r="433" spans="1:9" x14ac:dyDescent="0.25">
      <c r="C433" s="234" t="s">
        <v>238</v>
      </c>
      <c r="D433" s="224">
        <v>1</v>
      </c>
      <c r="E433" s="224">
        <v>0</v>
      </c>
      <c r="F433" s="224">
        <v>-1</v>
      </c>
      <c r="G433" s="224">
        <v>9</v>
      </c>
      <c r="H433" s="224">
        <v>0</v>
      </c>
      <c r="I433" s="224">
        <v>-9</v>
      </c>
    </row>
    <row r="434" spans="1:9" x14ac:dyDescent="0.25">
      <c r="C434" s="234" t="s">
        <v>427</v>
      </c>
      <c r="D434" s="224">
        <v>0</v>
      </c>
      <c r="E434" s="224">
        <v>1</v>
      </c>
      <c r="F434" s="224">
        <v>1</v>
      </c>
      <c r="G434" s="224">
        <v>0</v>
      </c>
      <c r="H434" s="224">
        <v>21</v>
      </c>
      <c r="I434" s="224">
        <v>21</v>
      </c>
    </row>
    <row r="435" spans="1:9" x14ac:dyDescent="0.25">
      <c r="C435" s="234" t="s">
        <v>428</v>
      </c>
      <c r="D435" s="224">
        <v>0</v>
      </c>
      <c r="E435" s="224">
        <v>2</v>
      </c>
      <c r="F435" s="224">
        <v>2</v>
      </c>
      <c r="G435" s="224">
        <v>0</v>
      </c>
      <c r="H435" s="224">
        <v>19</v>
      </c>
      <c r="I435" s="224">
        <v>19</v>
      </c>
    </row>
    <row r="436" spans="1:9" x14ac:dyDescent="0.25">
      <c r="C436" s="234" t="s">
        <v>717</v>
      </c>
      <c r="D436" s="224">
        <v>1</v>
      </c>
      <c r="E436" s="224">
        <v>1</v>
      </c>
      <c r="F436" s="224">
        <v>0</v>
      </c>
      <c r="G436" s="224">
        <v>20</v>
      </c>
      <c r="H436" s="224">
        <v>15</v>
      </c>
      <c r="I436" s="224">
        <v>-5</v>
      </c>
    </row>
    <row r="437" spans="1:9" x14ac:dyDescent="0.25">
      <c r="C437" s="234" t="s">
        <v>239</v>
      </c>
      <c r="D437" s="224">
        <v>1</v>
      </c>
      <c r="E437" s="224">
        <v>0</v>
      </c>
      <c r="F437" s="224">
        <v>-1</v>
      </c>
      <c r="G437" s="224">
        <v>11</v>
      </c>
      <c r="H437" s="224">
        <v>0</v>
      </c>
      <c r="I437" s="224">
        <v>-11</v>
      </c>
    </row>
    <row r="438" spans="1:9" x14ac:dyDescent="0.25">
      <c r="C438" s="234" t="s">
        <v>718</v>
      </c>
      <c r="D438" s="224">
        <v>3</v>
      </c>
      <c r="E438" s="224">
        <v>3</v>
      </c>
      <c r="F438" s="224">
        <v>0</v>
      </c>
      <c r="G438" s="224">
        <v>27</v>
      </c>
      <c r="H438" s="224">
        <v>16</v>
      </c>
      <c r="I438" s="224">
        <v>-11</v>
      </c>
    </row>
    <row r="439" spans="1:9" x14ac:dyDescent="0.25">
      <c r="C439" s="234" t="s">
        <v>719</v>
      </c>
      <c r="D439" s="224">
        <v>2</v>
      </c>
      <c r="E439" s="224">
        <v>1</v>
      </c>
      <c r="F439" s="224">
        <v>-1</v>
      </c>
      <c r="G439" s="224">
        <v>24</v>
      </c>
      <c r="H439" s="224">
        <v>24</v>
      </c>
      <c r="I439" s="224">
        <v>0</v>
      </c>
    </row>
    <row r="440" spans="1:9" x14ac:dyDescent="0.25">
      <c r="C440" s="234" t="s">
        <v>720</v>
      </c>
      <c r="D440" s="224">
        <v>1</v>
      </c>
      <c r="E440" s="224">
        <v>0</v>
      </c>
      <c r="F440" s="224">
        <v>-1</v>
      </c>
      <c r="G440" s="224">
        <v>18</v>
      </c>
      <c r="H440" s="224">
        <v>0</v>
      </c>
      <c r="I440" s="224">
        <v>-18</v>
      </c>
    </row>
    <row r="441" spans="1:9" x14ac:dyDescent="0.25">
      <c r="C441" s="234" t="s">
        <v>240</v>
      </c>
      <c r="D441" s="224">
        <v>1</v>
      </c>
      <c r="E441" s="224">
        <v>0</v>
      </c>
      <c r="F441" s="224">
        <v>-1</v>
      </c>
      <c r="G441" s="224">
        <v>1</v>
      </c>
      <c r="H441" s="224">
        <v>0</v>
      </c>
      <c r="I441" s="224">
        <v>-1</v>
      </c>
    </row>
    <row r="442" spans="1:9" x14ac:dyDescent="0.25">
      <c r="C442" s="234" t="s">
        <v>241</v>
      </c>
      <c r="D442" s="224">
        <v>1</v>
      </c>
      <c r="E442" s="224">
        <v>0</v>
      </c>
      <c r="F442" s="224">
        <v>-1</v>
      </c>
      <c r="G442" s="224">
        <v>10</v>
      </c>
      <c r="H442" s="224">
        <v>0</v>
      </c>
      <c r="I442" s="224">
        <v>-10</v>
      </c>
    </row>
    <row r="443" spans="1:9" x14ac:dyDescent="0.25">
      <c r="C443" s="234" t="s">
        <v>429</v>
      </c>
      <c r="D443" s="224">
        <v>0</v>
      </c>
      <c r="E443" s="224">
        <v>3</v>
      </c>
      <c r="F443" s="224">
        <v>3</v>
      </c>
      <c r="G443" s="224">
        <v>0</v>
      </c>
      <c r="H443" s="224">
        <v>15</v>
      </c>
      <c r="I443" s="224">
        <v>15</v>
      </c>
    </row>
    <row r="444" spans="1:9" x14ac:dyDescent="0.25">
      <c r="C444" s="234" t="s">
        <v>443</v>
      </c>
      <c r="D444" s="224">
        <v>0</v>
      </c>
      <c r="E444" s="224">
        <v>1</v>
      </c>
      <c r="F444" s="224">
        <v>1</v>
      </c>
      <c r="G444" s="224">
        <v>0</v>
      </c>
      <c r="H444" s="224">
        <v>0</v>
      </c>
      <c r="I444" s="224">
        <v>0</v>
      </c>
    </row>
    <row r="445" spans="1:9" x14ac:dyDescent="0.25">
      <c r="C445" s="234" t="s">
        <v>242</v>
      </c>
      <c r="D445" s="224">
        <v>2</v>
      </c>
      <c r="E445" s="224">
        <v>4</v>
      </c>
      <c r="F445" s="224">
        <v>2</v>
      </c>
      <c r="G445" s="224">
        <v>23</v>
      </c>
      <c r="H445" s="224">
        <v>28</v>
      </c>
      <c r="I445" s="224">
        <v>5</v>
      </c>
    </row>
    <row r="446" spans="1:9" x14ac:dyDescent="0.25">
      <c r="C446" s="234" t="s">
        <v>243</v>
      </c>
      <c r="D446" s="224">
        <v>2</v>
      </c>
      <c r="E446" s="224">
        <v>7</v>
      </c>
      <c r="F446" s="224">
        <v>5</v>
      </c>
      <c r="G446" s="224">
        <v>2</v>
      </c>
      <c r="H446" s="224">
        <v>5</v>
      </c>
      <c r="I446" s="224">
        <v>3</v>
      </c>
    </row>
    <row r="447" spans="1:9" x14ac:dyDescent="0.25">
      <c r="A447" s="225" t="s">
        <v>244</v>
      </c>
      <c r="B447" s="234"/>
      <c r="C447" s="234"/>
      <c r="D447" s="226">
        <v>21</v>
      </c>
      <c r="E447" s="226">
        <v>29</v>
      </c>
      <c r="F447" s="226">
        <v>8</v>
      </c>
      <c r="G447" s="226">
        <v>197</v>
      </c>
      <c r="H447" s="226">
        <v>226</v>
      </c>
      <c r="I447" s="226">
        <v>29</v>
      </c>
    </row>
    <row r="449" spans="1:9" x14ac:dyDescent="0.25">
      <c r="B449" s="234" t="s">
        <v>245</v>
      </c>
      <c r="C449" s="234" t="s">
        <v>400</v>
      </c>
      <c r="D449" s="224">
        <v>1</v>
      </c>
      <c r="E449" s="224">
        <v>0</v>
      </c>
      <c r="F449" s="224">
        <v>-1</v>
      </c>
      <c r="G449" s="224">
        <v>2</v>
      </c>
      <c r="H449" s="224">
        <v>0</v>
      </c>
      <c r="I449" s="224">
        <v>-2</v>
      </c>
    </row>
    <row r="450" spans="1:9" x14ac:dyDescent="0.25">
      <c r="C450" s="234" t="s">
        <v>246</v>
      </c>
      <c r="D450" s="224">
        <v>0</v>
      </c>
      <c r="E450" s="224">
        <v>0</v>
      </c>
      <c r="F450" s="224">
        <v>0</v>
      </c>
      <c r="G450" s="224">
        <v>0</v>
      </c>
      <c r="H450" s="224">
        <v>0</v>
      </c>
      <c r="I450" s="224">
        <v>0</v>
      </c>
    </row>
    <row r="451" spans="1:9" x14ac:dyDescent="0.25">
      <c r="C451" s="234" t="s">
        <v>721</v>
      </c>
      <c r="D451" s="224">
        <v>0</v>
      </c>
      <c r="E451" s="224">
        <v>0</v>
      </c>
      <c r="F451" s="224">
        <v>0</v>
      </c>
      <c r="G451" s="224">
        <v>0</v>
      </c>
      <c r="H451" s="224">
        <v>0</v>
      </c>
      <c r="I451" s="224">
        <v>0</v>
      </c>
    </row>
    <row r="452" spans="1:9" x14ac:dyDescent="0.25">
      <c r="A452" s="225" t="s">
        <v>247</v>
      </c>
      <c r="B452" s="234"/>
      <c r="C452" s="234"/>
      <c r="D452" s="226">
        <v>1</v>
      </c>
      <c r="E452" s="226">
        <v>0</v>
      </c>
      <c r="F452" s="226">
        <v>-1</v>
      </c>
      <c r="G452" s="226">
        <v>2</v>
      </c>
      <c r="H452" s="226">
        <v>0</v>
      </c>
      <c r="I452" s="226">
        <v>-2</v>
      </c>
    </row>
    <row r="454" spans="1:9" x14ac:dyDescent="0.25">
      <c r="B454" s="234" t="s">
        <v>78</v>
      </c>
      <c r="C454" s="234" t="s">
        <v>248</v>
      </c>
      <c r="D454" s="224">
        <v>1</v>
      </c>
      <c r="E454" s="224">
        <v>0</v>
      </c>
      <c r="F454" s="224">
        <v>-1</v>
      </c>
      <c r="G454" s="224">
        <v>3</v>
      </c>
      <c r="H454" s="224">
        <v>0</v>
      </c>
      <c r="I454" s="224">
        <v>-3</v>
      </c>
    </row>
    <row r="455" spans="1:9" x14ac:dyDescent="0.25">
      <c r="C455" s="234" t="s">
        <v>249</v>
      </c>
      <c r="D455" s="224">
        <v>0</v>
      </c>
      <c r="E455" s="224">
        <v>1</v>
      </c>
      <c r="F455" s="224">
        <v>1</v>
      </c>
      <c r="G455" s="224">
        <v>0</v>
      </c>
      <c r="H455" s="224">
        <v>5</v>
      </c>
      <c r="I455" s="224">
        <v>5</v>
      </c>
    </row>
    <row r="456" spans="1:9" x14ac:dyDescent="0.25">
      <c r="C456" s="234" t="s">
        <v>250</v>
      </c>
      <c r="D456" s="224">
        <v>1</v>
      </c>
      <c r="E456" s="224">
        <v>0</v>
      </c>
      <c r="F456" s="224">
        <v>-1</v>
      </c>
      <c r="G456" s="224">
        <v>11</v>
      </c>
      <c r="H456" s="224">
        <v>0</v>
      </c>
      <c r="I456" s="224">
        <v>-11</v>
      </c>
    </row>
    <row r="457" spans="1:9" x14ac:dyDescent="0.25">
      <c r="C457" s="234" t="s">
        <v>251</v>
      </c>
      <c r="D457" s="224">
        <v>0</v>
      </c>
      <c r="E457" s="224">
        <v>1</v>
      </c>
      <c r="F457" s="224">
        <v>1</v>
      </c>
      <c r="G457" s="224">
        <v>0</v>
      </c>
      <c r="H457" s="224">
        <v>12</v>
      </c>
      <c r="I457" s="224">
        <v>12</v>
      </c>
    </row>
    <row r="458" spans="1:9" x14ac:dyDescent="0.25">
      <c r="C458" s="234" t="s">
        <v>722</v>
      </c>
      <c r="D458" s="224">
        <v>1</v>
      </c>
      <c r="E458" s="224">
        <v>1</v>
      </c>
      <c r="F458" s="224">
        <v>0</v>
      </c>
      <c r="G458" s="224">
        <v>27</v>
      </c>
      <c r="H458" s="224">
        <v>36</v>
      </c>
      <c r="I458" s="224">
        <v>9</v>
      </c>
    </row>
    <row r="459" spans="1:9" x14ac:dyDescent="0.25">
      <c r="C459" s="234" t="s">
        <v>430</v>
      </c>
      <c r="D459" s="224">
        <v>0</v>
      </c>
      <c r="E459" s="224">
        <v>1</v>
      </c>
      <c r="F459" s="224">
        <v>1</v>
      </c>
      <c r="G459" s="224">
        <v>0</v>
      </c>
      <c r="H459" s="224">
        <v>35</v>
      </c>
      <c r="I459" s="224">
        <v>35</v>
      </c>
    </row>
    <row r="460" spans="1:9" x14ac:dyDescent="0.25">
      <c r="C460" s="234" t="s">
        <v>723</v>
      </c>
      <c r="D460" s="224">
        <v>2</v>
      </c>
      <c r="E460" s="224">
        <v>2</v>
      </c>
      <c r="F460" s="224">
        <v>0</v>
      </c>
      <c r="G460" s="224">
        <v>38</v>
      </c>
      <c r="H460" s="224">
        <v>32</v>
      </c>
      <c r="I460" s="224">
        <v>-6</v>
      </c>
    </row>
    <row r="461" spans="1:9" x14ac:dyDescent="0.25">
      <c r="C461" s="234" t="s">
        <v>724</v>
      </c>
      <c r="D461" s="224">
        <v>1</v>
      </c>
      <c r="E461" s="224">
        <v>1</v>
      </c>
      <c r="F461" s="224">
        <v>0</v>
      </c>
      <c r="G461" s="224">
        <v>11</v>
      </c>
      <c r="H461" s="224">
        <v>15</v>
      </c>
      <c r="I461" s="224">
        <v>4</v>
      </c>
    </row>
    <row r="462" spans="1:9" x14ac:dyDescent="0.25">
      <c r="C462" s="234" t="s">
        <v>431</v>
      </c>
      <c r="D462" s="224">
        <v>0</v>
      </c>
      <c r="E462" s="224">
        <v>1</v>
      </c>
      <c r="F462" s="224">
        <v>1</v>
      </c>
      <c r="G462" s="224">
        <v>0</v>
      </c>
      <c r="H462" s="224">
        <v>15</v>
      </c>
      <c r="I462" s="224">
        <v>15</v>
      </c>
    </row>
    <row r="463" spans="1:9" x14ac:dyDescent="0.25">
      <c r="C463" s="234" t="s">
        <v>725</v>
      </c>
      <c r="D463" s="224">
        <v>1</v>
      </c>
      <c r="E463" s="224">
        <v>1</v>
      </c>
      <c r="F463" s="224">
        <v>0</v>
      </c>
      <c r="G463" s="224">
        <v>27</v>
      </c>
      <c r="H463" s="224">
        <v>18</v>
      </c>
      <c r="I463" s="224">
        <v>-9</v>
      </c>
    </row>
    <row r="464" spans="1:9" x14ac:dyDescent="0.25">
      <c r="C464" s="234" t="s">
        <v>726</v>
      </c>
      <c r="D464" s="224">
        <v>1</v>
      </c>
      <c r="E464" s="224">
        <v>2</v>
      </c>
      <c r="F464" s="224">
        <v>1</v>
      </c>
      <c r="G464" s="224">
        <v>24</v>
      </c>
      <c r="H464" s="224">
        <v>8</v>
      </c>
      <c r="I464" s="224">
        <v>-16</v>
      </c>
    </row>
    <row r="465" spans="3:9" x14ac:dyDescent="0.25">
      <c r="C465" s="234" t="s">
        <v>727</v>
      </c>
      <c r="D465" s="224">
        <v>1</v>
      </c>
      <c r="E465" s="224">
        <v>0</v>
      </c>
      <c r="F465" s="224">
        <v>-1</v>
      </c>
      <c r="G465" s="224">
        <v>15</v>
      </c>
      <c r="H465" s="224">
        <v>0</v>
      </c>
      <c r="I465" s="224">
        <v>-15</v>
      </c>
    </row>
    <row r="466" spans="3:9" x14ac:dyDescent="0.25">
      <c r="C466" s="234" t="s">
        <v>322</v>
      </c>
      <c r="D466" s="224">
        <v>1</v>
      </c>
      <c r="E466" s="224">
        <v>1</v>
      </c>
      <c r="F466" s="224">
        <v>0</v>
      </c>
      <c r="G466" s="224">
        <v>29</v>
      </c>
      <c r="H466" s="224">
        <v>27</v>
      </c>
      <c r="I466" s="224">
        <v>-2</v>
      </c>
    </row>
    <row r="467" spans="3:9" x14ac:dyDescent="0.25">
      <c r="C467" s="234" t="s">
        <v>323</v>
      </c>
      <c r="D467" s="224">
        <v>1</v>
      </c>
      <c r="E467" s="224">
        <v>1</v>
      </c>
      <c r="F467" s="224">
        <v>0</v>
      </c>
      <c r="G467" s="224">
        <v>33</v>
      </c>
      <c r="H467" s="224">
        <v>14</v>
      </c>
      <c r="I467" s="224">
        <v>-19</v>
      </c>
    </row>
    <row r="468" spans="3:9" x14ac:dyDescent="0.25">
      <c r="C468" s="234" t="s">
        <v>324</v>
      </c>
      <c r="D468" s="224">
        <v>1</v>
      </c>
      <c r="E468" s="224">
        <v>1</v>
      </c>
      <c r="F468" s="224">
        <v>0</v>
      </c>
      <c r="G468" s="224">
        <v>22</v>
      </c>
      <c r="H468" s="224">
        <v>18</v>
      </c>
      <c r="I468" s="224">
        <v>-4</v>
      </c>
    </row>
    <row r="469" spans="3:9" x14ac:dyDescent="0.25">
      <c r="C469" s="234" t="s">
        <v>728</v>
      </c>
      <c r="D469" s="224">
        <v>0</v>
      </c>
      <c r="E469" s="224">
        <v>1</v>
      </c>
      <c r="F469" s="224">
        <v>1</v>
      </c>
      <c r="G469" s="224">
        <v>0</v>
      </c>
      <c r="H469" s="224">
        <v>16</v>
      </c>
      <c r="I469" s="224">
        <v>16</v>
      </c>
    </row>
    <row r="470" spans="3:9" x14ac:dyDescent="0.25">
      <c r="C470" s="234" t="s">
        <v>325</v>
      </c>
      <c r="D470" s="224">
        <v>1</v>
      </c>
      <c r="E470" s="224">
        <v>2</v>
      </c>
      <c r="F470" s="224">
        <v>1</v>
      </c>
      <c r="G470" s="224">
        <v>15</v>
      </c>
      <c r="H470" s="224">
        <v>33</v>
      </c>
      <c r="I470" s="224">
        <v>18</v>
      </c>
    </row>
    <row r="471" spans="3:9" x14ac:dyDescent="0.25">
      <c r="C471" s="234" t="s">
        <v>432</v>
      </c>
      <c r="D471" s="224">
        <v>0</v>
      </c>
      <c r="E471" s="224">
        <v>1</v>
      </c>
      <c r="F471" s="224">
        <v>1</v>
      </c>
      <c r="G471" s="224">
        <v>0</v>
      </c>
      <c r="H471" s="224">
        <v>25</v>
      </c>
      <c r="I471" s="224">
        <v>25</v>
      </c>
    </row>
    <row r="472" spans="3:9" x14ac:dyDescent="0.25">
      <c r="C472" s="234" t="s">
        <v>729</v>
      </c>
      <c r="D472" s="224">
        <v>2</v>
      </c>
      <c r="E472" s="224">
        <v>2</v>
      </c>
      <c r="F472" s="224">
        <v>0</v>
      </c>
      <c r="G472" s="224">
        <v>36</v>
      </c>
      <c r="H472" s="224">
        <v>10</v>
      </c>
      <c r="I472" s="224">
        <v>-26</v>
      </c>
    </row>
    <row r="473" spans="3:9" x14ac:dyDescent="0.25">
      <c r="C473" s="234" t="s">
        <v>252</v>
      </c>
      <c r="D473" s="224">
        <v>2</v>
      </c>
      <c r="E473" s="224">
        <v>3</v>
      </c>
      <c r="F473" s="224">
        <v>1</v>
      </c>
      <c r="G473" s="224">
        <v>36</v>
      </c>
      <c r="H473" s="224">
        <v>18</v>
      </c>
      <c r="I473" s="224">
        <v>-18</v>
      </c>
    </row>
    <row r="474" spans="3:9" x14ac:dyDescent="0.25">
      <c r="C474" s="234" t="s">
        <v>253</v>
      </c>
      <c r="D474" s="224">
        <v>0</v>
      </c>
      <c r="E474" s="224">
        <v>2</v>
      </c>
      <c r="F474" s="224">
        <v>2</v>
      </c>
      <c r="G474" s="224">
        <v>0</v>
      </c>
      <c r="H474" s="224">
        <v>60</v>
      </c>
      <c r="I474" s="224">
        <v>60</v>
      </c>
    </row>
    <row r="475" spans="3:9" x14ac:dyDescent="0.25">
      <c r="C475" s="234" t="s">
        <v>730</v>
      </c>
      <c r="D475" s="224">
        <v>1</v>
      </c>
      <c r="E475" s="224">
        <v>1</v>
      </c>
      <c r="F475" s="224">
        <v>0</v>
      </c>
      <c r="G475" s="224">
        <v>13</v>
      </c>
      <c r="H475" s="224">
        <v>15</v>
      </c>
      <c r="I475" s="224">
        <v>2</v>
      </c>
    </row>
    <row r="476" spans="3:9" x14ac:dyDescent="0.25">
      <c r="C476" s="234" t="s">
        <v>254</v>
      </c>
      <c r="D476" s="224">
        <v>1</v>
      </c>
      <c r="E476" s="224">
        <v>3</v>
      </c>
      <c r="F476" s="224">
        <v>2</v>
      </c>
      <c r="G476" s="224">
        <v>5</v>
      </c>
      <c r="H476" s="224">
        <v>12</v>
      </c>
      <c r="I476" s="224">
        <v>7</v>
      </c>
    </row>
    <row r="477" spans="3:9" x14ac:dyDescent="0.25">
      <c r="C477" s="234" t="s">
        <v>731</v>
      </c>
      <c r="D477" s="224">
        <v>0</v>
      </c>
      <c r="E477" s="224">
        <v>1</v>
      </c>
      <c r="F477" s="224">
        <v>1</v>
      </c>
      <c r="G477" s="224">
        <v>0</v>
      </c>
      <c r="H477" s="224">
        <v>7</v>
      </c>
      <c r="I477" s="224">
        <v>7</v>
      </c>
    </row>
    <row r="478" spans="3:9" x14ac:dyDescent="0.25">
      <c r="C478" s="234" t="s">
        <v>255</v>
      </c>
      <c r="D478" s="224">
        <v>11</v>
      </c>
      <c r="E478" s="224">
        <v>18</v>
      </c>
      <c r="F478" s="224">
        <v>7</v>
      </c>
      <c r="G478" s="224">
        <v>17</v>
      </c>
      <c r="H478" s="224">
        <v>13</v>
      </c>
      <c r="I478" s="224">
        <v>-4</v>
      </c>
    </row>
    <row r="479" spans="3:9" x14ac:dyDescent="0.25">
      <c r="C479" s="234" t="s">
        <v>433</v>
      </c>
      <c r="D479" s="224">
        <v>0</v>
      </c>
      <c r="E479" s="224">
        <v>1</v>
      </c>
      <c r="F479" s="224">
        <v>1</v>
      </c>
      <c r="G479" s="224">
        <v>0</v>
      </c>
      <c r="H479" s="224">
        <v>12</v>
      </c>
      <c r="I479" s="224">
        <v>12</v>
      </c>
    </row>
    <row r="480" spans="3:9" x14ac:dyDescent="0.25">
      <c r="C480" s="234" t="s">
        <v>732</v>
      </c>
      <c r="D480" s="224">
        <v>0</v>
      </c>
      <c r="E480" s="224">
        <v>0</v>
      </c>
      <c r="F480" s="224">
        <v>0</v>
      </c>
      <c r="G480" s="224">
        <v>0</v>
      </c>
      <c r="H480" s="224">
        <v>0</v>
      </c>
      <c r="I480" s="224">
        <v>0</v>
      </c>
    </row>
    <row r="481" spans="1:9" x14ac:dyDescent="0.25">
      <c r="C481" s="234" t="s">
        <v>326</v>
      </c>
      <c r="D481" s="224">
        <v>1</v>
      </c>
      <c r="E481" s="224">
        <v>0</v>
      </c>
      <c r="F481" s="224">
        <v>-1</v>
      </c>
      <c r="G481" s="224">
        <v>10</v>
      </c>
      <c r="H481" s="224">
        <v>0</v>
      </c>
      <c r="I481" s="224">
        <v>-10</v>
      </c>
    </row>
    <row r="482" spans="1:9" x14ac:dyDescent="0.25">
      <c r="C482" s="234" t="s">
        <v>256</v>
      </c>
      <c r="D482" s="224">
        <v>2</v>
      </c>
      <c r="E482" s="224">
        <v>3</v>
      </c>
      <c r="F482" s="224">
        <v>1</v>
      </c>
      <c r="G482" s="224">
        <v>23</v>
      </c>
      <c r="H482" s="224">
        <v>54</v>
      </c>
      <c r="I482" s="224">
        <v>31</v>
      </c>
    </row>
    <row r="483" spans="1:9" x14ac:dyDescent="0.25">
      <c r="C483" s="234" t="s">
        <v>257</v>
      </c>
      <c r="D483" s="224">
        <v>1</v>
      </c>
      <c r="E483" s="224">
        <v>0</v>
      </c>
      <c r="F483" s="224">
        <v>-1</v>
      </c>
      <c r="G483" s="224">
        <v>10</v>
      </c>
      <c r="H483" s="224">
        <v>0</v>
      </c>
      <c r="I483" s="224">
        <v>-10</v>
      </c>
    </row>
    <row r="484" spans="1:9" x14ac:dyDescent="0.25">
      <c r="C484" s="234" t="s">
        <v>327</v>
      </c>
      <c r="D484" s="224">
        <v>1</v>
      </c>
      <c r="E484" s="224">
        <v>1</v>
      </c>
      <c r="F484" s="224">
        <v>0</v>
      </c>
      <c r="G484" s="224">
        <v>6</v>
      </c>
      <c r="H484" s="224">
        <v>6</v>
      </c>
      <c r="I484" s="224">
        <v>0</v>
      </c>
    </row>
    <row r="485" spans="1:9" x14ac:dyDescent="0.25">
      <c r="C485" s="234" t="s">
        <v>733</v>
      </c>
      <c r="D485" s="224">
        <v>1</v>
      </c>
      <c r="E485" s="224">
        <v>1</v>
      </c>
      <c r="F485" s="224">
        <v>0</v>
      </c>
      <c r="G485" s="224">
        <v>18</v>
      </c>
      <c r="H485" s="224">
        <v>19</v>
      </c>
      <c r="I485" s="224">
        <v>1</v>
      </c>
    </row>
    <row r="486" spans="1:9" x14ac:dyDescent="0.25">
      <c r="C486" s="234" t="s">
        <v>734</v>
      </c>
      <c r="D486" s="224">
        <v>1</v>
      </c>
      <c r="E486" s="224">
        <v>1</v>
      </c>
      <c r="F486" s="224">
        <v>0</v>
      </c>
      <c r="G486" s="224">
        <v>21</v>
      </c>
      <c r="H486" s="224">
        <v>19</v>
      </c>
      <c r="I486" s="224">
        <v>-2</v>
      </c>
    </row>
    <row r="487" spans="1:9" x14ac:dyDescent="0.25">
      <c r="C487" s="234" t="s">
        <v>258</v>
      </c>
      <c r="D487" s="224">
        <v>0</v>
      </c>
      <c r="E487" s="224">
        <v>1</v>
      </c>
      <c r="F487" s="224">
        <v>1</v>
      </c>
      <c r="G487" s="224">
        <v>0</v>
      </c>
      <c r="H487" s="224">
        <v>35</v>
      </c>
      <c r="I487" s="224">
        <v>35</v>
      </c>
    </row>
    <row r="488" spans="1:9" x14ac:dyDescent="0.25">
      <c r="C488" s="234" t="s">
        <v>735</v>
      </c>
      <c r="D488" s="224">
        <v>0</v>
      </c>
      <c r="E488" s="224">
        <v>1</v>
      </c>
      <c r="F488" s="224">
        <v>1</v>
      </c>
      <c r="G488" s="224">
        <v>0</v>
      </c>
      <c r="H488" s="224">
        <v>5</v>
      </c>
      <c r="I488" s="224">
        <v>5</v>
      </c>
    </row>
    <row r="489" spans="1:9" x14ac:dyDescent="0.25">
      <c r="C489" s="234" t="s">
        <v>434</v>
      </c>
      <c r="D489" s="224">
        <v>0</v>
      </c>
      <c r="E489" s="224">
        <v>1</v>
      </c>
      <c r="F489" s="224">
        <v>1</v>
      </c>
      <c r="G489" s="224">
        <v>0</v>
      </c>
      <c r="H489" s="224">
        <v>2</v>
      </c>
      <c r="I489" s="224">
        <v>2</v>
      </c>
    </row>
    <row r="490" spans="1:9" x14ac:dyDescent="0.25">
      <c r="C490" s="234" t="s">
        <v>259</v>
      </c>
      <c r="D490" s="224">
        <v>1</v>
      </c>
      <c r="E490" s="224">
        <v>1</v>
      </c>
      <c r="F490" s="224">
        <v>0</v>
      </c>
      <c r="G490" s="224">
        <v>17</v>
      </c>
      <c r="H490" s="224">
        <v>8</v>
      </c>
      <c r="I490" s="224">
        <v>-9</v>
      </c>
    </row>
    <row r="491" spans="1:9" x14ac:dyDescent="0.25">
      <c r="A491" s="225" t="s">
        <v>260</v>
      </c>
      <c r="B491" s="234"/>
      <c r="C491" s="234"/>
      <c r="D491" s="226">
        <v>38</v>
      </c>
      <c r="E491" s="226">
        <v>59</v>
      </c>
      <c r="F491" s="226">
        <v>21</v>
      </c>
      <c r="G491" s="226">
        <v>467</v>
      </c>
      <c r="H491" s="226">
        <v>604</v>
      </c>
      <c r="I491" s="226">
        <v>137</v>
      </c>
    </row>
    <row r="493" spans="1:9" x14ac:dyDescent="0.25">
      <c r="B493" s="234" t="s">
        <v>80</v>
      </c>
      <c r="C493" s="234" t="s">
        <v>261</v>
      </c>
      <c r="D493" s="224">
        <v>4</v>
      </c>
      <c r="E493" s="224">
        <v>0</v>
      </c>
      <c r="F493" s="224">
        <v>-4</v>
      </c>
      <c r="G493" s="224">
        <v>79</v>
      </c>
      <c r="H493" s="224">
        <v>0</v>
      </c>
      <c r="I493" s="224">
        <v>-79</v>
      </c>
    </row>
    <row r="494" spans="1:9" x14ac:dyDescent="0.25">
      <c r="C494" s="234" t="s">
        <v>262</v>
      </c>
      <c r="D494" s="224">
        <v>4</v>
      </c>
      <c r="E494" s="224">
        <v>4</v>
      </c>
      <c r="F494" s="224">
        <v>0</v>
      </c>
      <c r="G494" s="224">
        <v>52</v>
      </c>
      <c r="H494" s="224">
        <v>34</v>
      </c>
      <c r="I494" s="224">
        <v>-18</v>
      </c>
    </row>
    <row r="495" spans="1:9" x14ac:dyDescent="0.25">
      <c r="C495" s="234" t="s">
        <v>400</v>
      </c>
      <c r="D495" s="224">
        <v>0</v>
      </c>
      <c r="E495" s="224">
        <v>0</v>
      </c>
      <c r="F495" s="224">
        <v>0</v>
      </c>
      <c r="G495" s="224">
        <v>0</v>
      </c>
      <c r="H495" s="224">
        <v>0</v>
      </c>
      <c r="I495" s="224">
        <v>0</v>
      </c>
    </row>
    <row r="496" spans="1:9" x14ac:dyDescent="0.25">
      <c r="C496" s="234" t="s">
        <v>736</v>
      </c>
      <c r="D496" s="224">
        <v>4</v>
      </c>
      <c r="E496" s="224">
        <v>2</v>
      </c>
      <c r="F496" s="224">
        <v>-2</v>
      </c>
      <c r="G496" s="224">
        <v>48</v>
      </c>
      <c r="H496" s="224">
        <v>43</v>
      </c>
      <c r="I496" s="224">
        <v>-5</v>
      </c>
    </row>
    <row r="497" spans="3:9" x14ac:dyDescent="0.25">
      <c r="C497" s="234" t="s">
        <v>737</v>
      </c>
      <c r="D497" s="224">
        <v>1</v>
      </c>
      <c r="E497" s="224">
        <v>1</v>
      </c>
      <c r="F497" s="224">
        <v>0</v>
      </c>
      <c r="G497" s="224">
        <v>12</v>
      </c>
      <c r="H497" s="224">
        <v>6</v>
      </c>
      <c r="I497" s="224">
        <v>-6</v>
      </c>
    </row>
    <row r="498" spans="3:9" x14ac:dyDescent="0.25">
      <c r="C498" s="234" t="s">
        <v>738</v>
      </c>
      <c r="D498" s="224">
        <v>0</v>
      </c>
      <c r="E498" s="224">
        <v>2</v>
      </c>
      <c r="F498" s="224">
        <v>2</v>
      </c>
      <c r="G498" s="224">
        <v>0</v>
      </c>
      <c r="H498" s="224">
        <v>21</v>
      </c>
      <c r="I498" s="224">
        <v>21</v>
      </c>
    </row>
    <row r="499" spans="3:9" x14ac:dyDescent="0.25">
      <c r="C499" s="234" t="s">
        <v>263</v>
      </c>
      <c r="D499" s="224">
        <v>4</v>
      </c>
      <c r="E499" s="224">
        <v>0</v>
      </c>
      <c r="F499" s="224">
        <v>-4</v>
      </c>
      <c r="G499" s="224">
        <v>86</v>
      </c>
      <c r="H499" s="224">
        <v>0</v>
      </c>
      <c r="I499" s="224">
        <v>-86</v>
      </c>
    </row>
    <row r="500" spans="3:9" x14ac:dyDescent="0.25">
      <c r="C500" s="234" t="s">
        <v>739</v>
      </c>
      <c r="D500" s="224">
        <v>4</v>
      </c>
      <c r="E500" s="224">
        <v>2</v>
      </c>
      <c r="F500" s="224">
        <v>-2</v>
      </c>
      <c r="G500" s="224">
        <v>62</v>
      </c>
      <c r="H500" s="224">
        <v>46</v>
      </c>
      <c r="I500" s="224">
        <v>-16</v>
      </c>
    </row>
    <row r="501" spans="3:9" x14ac:dyDescent="0.25">
      <c r="C501" s="234" t="s">
        <v>264</v>
      </c>
      <c r="D501" s="224">
        <v>4</v>
      </c>
      <c r="E501" s="224">
        <v>2</v>
      </c>
      <c r="F501" s="224">
        <v>-2</v>
      </c>
      <c r="G501" s="224">
        <v>58</v>
      </c>
      <c r="H501" s="224">
        <v>25</v>
      </c>
      <c r="I501" s="224">
        <v>-33</v>
      </c>
    </row>
    <row r="502" spans="3:9" x14ac:dyDescent="0.25">
      <c r="C502" s="234" t="s">
        <v>265</v>
      </c>
      <c r="D502" s="224">
        <v>0</v>
      </c>
      <c r="E502" s="224">
        <v>2</v>
      </c>
      <c r="F502" s="224">
        <v>2</v>
      </c>
      <c r="G502" s="224">
        <v>0</v>
      </c>
      <c r="H502" s="224">
        <v>4</v>
      </c>
      <c r="I502" s="224">
        <v>4</v>
      </c>
    </row>
    <row r="503" spans="3:9" x14ac:dyDescent="0.25">
      <c r="C503" s="234" t="s">
        <v>266</v>
      </c>
      <c r="D503" s="224">
        <v>2</v>
      </c>
      <c r="E503" s="224">
        <v>3</v>
      </c>
      <c r="F503" s="224">
        <v>1</v>
      </c>
      <c r="G503" s="224">
        <v>26</v>
      </c>
      <c r="H503" s="224">
        <v>35</v>
      </c>
      <c r="I503" s="224">
        <v>9</v>
      </c>
    </row>
    <row r="504" spans="3:9" x14ac:dyDescent="0.25">
      <c r="C504" s="234" t="s">
        <v>435</v>
      </c>
      <c r="D504" s="224">
        <v>0</v>
      </c>
      <c r="E504" s="224">
        <v>3</v>
      </c>
      <c r="F504" s="224">
        <v>3</v>
      </c>
      <c r="G504" s="224">
        <v>0</v>
      </c>
      <c r="H504" s="224">
        <v>38</v>
      </c>
      <c r="I504" s="224">
        <v>38</v>
      </c>
    </row>
    <row r="505" spans="3:9" x14ac:dyDescent="0.25">
      <c r="C505" s="234" t="s">
        <v>328</v>
      </c>
      <c r="D505" s="224">
        <v>1</v>
      </c>
      <c r="E505" s="224">
        <v>0</v>
      </c>
      <c r="F505" s="224">
        <v>-1</v>
      </c>
      <c r="G505" s="224">
        <v>20</v>
      </c>
      <c r="H505" s="224">
        <v>0</v>
      </c>
      <c r="I505" s="224">
        <v>-20</v>
      </c>
    </row>
    <row r="506" spans="3:9" x14ac:dyDescent="0.25">
      <c r="C506" s="234" t="s">
        <v>740</v>
      </c>
      <c r="D506" s="224">
        <v>3</v>
      </c>
      <c r="E506" s="224">
        <v>2</v>
      </c>
      <c r="F506" s="224">
        <v>-1</v>
      </c>
      <c r="G506" s="224">
        <v>39</v>
      </c>
      <c r="H506" s="224">
        <v>22</v>
      </c>
      <c r="I506" s="224">
        <v>-17</v>
      </c>
    </row>
    <row r="507" spans="3:9" x14ac:dyDescent="0.25">
      <c r="C507" s="234" t="s">
        <v>741</v>
      </c>
      <c r="D507" s="224">
        <v>0</v>
      </c>
      <c r="E507" s="224">
        <v>2</v>
      </c>
      <c r="F507" s="224">
        <v>2</v>
      </c>
      <c r="G507" s="224">
        <v>0</v>
      </c>
      <c r="H507" s="224">
        <v>16</v>
      </c>
      <c r="I507" s="224">
        <v>16</v>
      </c>
    </row>
    <row r="508" spans="3:9" x14ac:dyDescent="0.25">
      <c r="C508" s="234" t="s">
        <v>742</v>
      </c>
      <c r="D508" s="224">
        <v>3</v>
      </c>
      <c r="E508" s="224">
        <v>3</v>
      </c>
      <c r="F508" s="224">
        <v>0</v>
      </c>
      <c r="G508" s="224">
        <v>44</v>
      </c>
      <c r="H508" s="224">
        <v>43</v>
      </c>
      <c r="I508" s="224">
        <v>-1</v>
      </c>
    </row>
    <row r="509" spans="3:9" x14ac:dyDescent="0.25">
      <c r="C509" s="234" t="s">
        <v>246</v>
      </c>
      <c r="D509" s="224">
        <v>2</v>
      </c>
      <c r="E509" s="224">
        <v>0</v>
      </c>
      <c r="F509" s="224">
        <v>-2</v>
      </c>
      <c r="G509" s="224">
        <v>23</v>
      </c>
      <c r="H509" s="224">
        <v>0</v>
      </c>
      <c r="I509" s="224">
        <v>-23</v>
      </c>
    </row>
    <row r="510" spans="3:9" x14ac:dyDescent="0.25">
      <c r="C510" s="234" t="s">
        <v>267</v>
      </c>
      <c r="D510" s="224">
        <v>2</v>
      </c>
      <c r="E510" s="224">
        <v>3</v>
      </c>
      <c r="F510" s="224">
        <v>1</v>
      </c>
      <c r="G510" s="224">
        <v>26</v>
      </c>
      <c r="H510" s="224">
        <v>34</v>
      </c>
      <c r="I510" s="224">
        <v>8</v>
      </c>
    </row>
    <row r="511" spans="3:9" x14ac:dyDescent="0.25">
      <c r="C511" s="234" t="s">
        <v>743</v>
      </c>
      <c r="D511" s="224">
        <v>6</v>
      </c>
      <c r="E511" s="224">
        <v>0</v>
      </c>
      <c r="F511" s="224">
        <v>-6</v>
      </c>
      <c r="G511" s="224">
        <v>55</v>
      </c>
      <c r="H511" s="224">
        <v>0</v>
      </c>
      <c r="I511" s="224">
        <v>-55</v>
      </c>
    </row>
    <row r="512" spans="3:9" x14ac:dyDescent="0.25">
      <c r="C512" s="234" t="s">
        <v>268</v>
      </c>
      <c r="D512" s="224">
        <v>1</v>
      </c>
      <c r="E512" s="224">
        <v>1</v>
      </c>
      <c r="F512" s="224">
        <v>0</v>
      </c>
      <c r="G512" s="224">
        <v>27</v>
      </c>
      <c r="H512" s="224">
        <v>13</v>
      </c>
      <c r="I512" s="224">
        <v>-14</v>
      </c>
    </row>
    <row r="513" spans="3:9" x14ac:dyDescent="0.25">
      <c r="C513" s="234" t="s">
        <v>721</v>
      </c>
      <c r="D513" s="224">
        <v>3</v>
      </c>
      <c r="E513" s="224">
        <v>0</v>
      </c>
      <c r="F513" s="224">
        <v>-3</v>
      </c>
      <c r="G513" s="224">
        <v>66</v>
      </c>
      <c r="H513" s="224">
        <v>0</v>
      </c>
      <c r="I513" s="224">
        <v>-66</v>
      </c>
    </row>
    <row r="514" spans="3:9" x14ac:dyDescent="0.25">
      <c r="C514" s="234" t="s">
        <v>269</v>
      </c>
      <c r="D514" s="224">
        <v>8</v>
      </c>
      <c r="E514" s="224">
        <v>28</v>
      </c>
      <c r="F514" s="224">
        <v>20</v>
      </c>
      <c r="G514" s="224">
        <v>29</v>
      </c>
      <c r="H514" s="224">
        <v>99</v>
      </c>
      <c r="I514" s="224">
        <v>70</v>
      </c>
    </row>
    <row r="515" spans="3:9" x14ac:dyDescent="0.25">
      <c r="C515" s="234" t="s">
        <v>744</v>
      </c>
      <c r="D515" s="224">
        <v>1</v>
      </c>
      <c r="E515" s="224">
        <v>1</v>
      </c>
      <c r="F515" s="224">
        <v>0</v>
      </c>
      <c r="G515" s="224">
        <v>24</v>
      </c>
      <c r="H515" s="224">
        <v>36</v>
      </c>
      <c r="I515" s="224">
        <v>12</v>
      </c>
    </row>
    <row r="516" spans="3:9" x14ac:dyDescent="0.25">
      <c r="C516" s="234" t="s">
        <v>745</v>
      </c>
      <c r="D516" s="224">
        <v>2</v>
      </c>
      <c r="E516" s="224">
        <v>1</v>
      </c>
      <c r="F516" s="224">
        <v>-1</v>
      </c>
      <c r="G516" s="224">
        <v>23</v>
      </c>
      <c r="H516" s="224">
        <v>34</v>
      </c>
      <c r="I516" s="224">
        <v>11</v>
      </c>
    </row>
    <row r="517" spans="3:9" x14ac:dyDescent="0.25">
      <c r="C517" s="234" t="s">
        <v>270</v>
      </c>
      <c r="D517" s="224">
        <v>1</v>
      </c>
      <c r="E517" s="224">
        <v>1</v>
      </c>
      <c r="F517" s="224">
        <v>0</v>
      </c>
      <c r="G517" s="224">
        <v>25</v>
      </c>
      <c r="H517" s="224">
        <v>21</v>
      </c>
      <c r="I517" s="224">
        <v>-4</v>
      </c>
    </row>
    <row r="518" spans="3:9" x14ac:dyDescent="0.25">
      <c r="C518" s="234" t="s">
        <v>436</v>
      </c>
      <c r="D518" s="224">
        <v>0</v>
      </c>
      <c r="E518" s="224">
        <v>1</v>
      </c>
      <c r="F518" s="224">
        <v>1</v>
      </c>
      <c r="G518" s="224">
        <v>0</v>
      </c>
      <c r="H518" s="224">
        <v>34</v>
      </c>
      <c r="I518" s="224">
        <v>34</v>
      </c>
    </row>
    <row r="519" spans="3:9" x14ac:dyDescent="0.25">
      <c r="C519" s="234" t="s">
        <v>746</v>
      </c>
      <c r="D519" s="224">
        <v>1</v>
      </c>
      <c r="E519" s="224">
        <v>1</v>
      </c>
      <c r="F519" s="224">
        <v>0</v>
      </c>
      <c r="G519" s="224">
        <v>18</v>
      </c>
      <c r="H519" s="224">
        <v>17</v>
      </c>
      <c r="I519" s="224">
        <v>-1</v>
      </c>
    </row>
    <row r="520" spans="3:9" x14ac:dyDescent="0.25">
      <c r="C520" s="234" t="s">
        <v>329</v>
      </c>
      <c r="D520" s="224">
        <v>1</v>
      </c>
      <c r="E520" s="224">
        <v>0</v>
      </c>
      <c r="F520" s="224">
        <v>-1</v>
      </c>
      <c r="G520" s="224">
        <v>10</v>
      </c>
      <c r="H520" s="224">
        <v>0</v>
      </c>
      <c r="I520" s="224">
        <v>-10</v>
      </c>
    </row>
    <row r="521" spans="3:9" x14ac:dyDescent="0.25">
      <c r="C521" s="234" t="s">
        <v>747</v>
      </c>
      <c r="D521" s="224">
        <v>0</v>
      </c>
      <c r="E521" s="224">
        <v>1</v>
      </c>
      <c r="F521" s="224">
        <v>1</v>
      </c>
      <c r="G521" s="224">
        <v>0</v>
      </c>
      <c r="H521" s="224">
        <v>1</v>
      </c>
      <c r="I521" s="224">
        <v>1</v>
      </c>
    </row>
    <row r="522" spans="3:9" x14ac:dyDescent="0.25">
      <c r="C522" s="234" t="s">
        <v>271</v>
      </c>
      <c r="D522" s="224">
        <v>1</v>
      </c>
      <c r="E522" s="224">
        <v>1</v>
      </c>
      <c r="F522" s="224">
        <v>0</v>
      </c>
      <c r="G522" s="224">
        <v>7</v>
      </c>
      <c r="H522" s="224">
        <v>16</v>
      </c>
      <c r="I522" s="224">
        <v>9</v>
      </c>
    </row>
    <row r="523" spans="3:9" x14ac:dyDescent="0.25">
      <c r="C523" s="234" t="s">
        <v>748</v>
      </c>
      <c r="D523" s="224">
        <v>1</v>
      </c>
      <c r="E523" s="224">
        <v>1</v>
      </c>
      <c r="F523" s="224">
        <v>0</v>
      </c>
      <c r="G523" s="224">
        <v>8</v>
      </c>
      <c r="H523" s="224">
        <v>15</v>
      </c>
      <c r="I523" s="224">
        <v>7</v>
      </c>
    </row>
    <row r="524" spans="3:9" x14ac:dyDescent="0.25">
      <c r="C524" s="234" t="s">
        <v>330</v>
      </c>
      <c r="D524" s="224">
        <v>1</v>
      </c>
      <c r="E524" s="224">
        <v>0</v>
      </c>
      <c r="F524" s="224">
        <v>-1</v>
      </c>
      <c r="G524" s="224">
        <v>6</v>
      </c>
      <c r="H524" s="224">
        <v>0</v>
      </c>
      <c r="I524" s="224">
        <v>-6</v>
      </c>
    </row>
    <row r="525" spans="3:9" x14ac:dyDescent="0.25">
      <c r="C525" s="234" t="s">
        <v>749</v>
      </c>
      <c r="D525" s="224">
        <v>1</v>
      </c>
      <c r="E525" s="224">
        <v>1</v>
      </c>
      <c r="F525" s="224">
        <v>0</v>
      </c>
      <c r="G525" s="224">
        <v>22</v>
      </c>
      <c r="H525" s="224">
        <v>19</v>
      </c>
      <c r="I525" s="224">
        <v>-3</v>
      </c>
    </row>
    <row r="526" spans="3:9" x14ac:dyDescent="0.25">
      <c r="C526" s="234" t="s">
        <v>750</v>
      </c>
      <c r="D526" s="224">
        <v>0</v>
      </c>
      <c r="E526" s="224">
        <v>1</v>
      </c>
      <c r="F526" s="224">
        <v>1</v>
      </c>
      <c r="G526" s="224">
        <v>0</v>
      </c>
      <c r="H526" s="224">
        <v>9</v>
      </c>
      <c r="I526" s="224">
        <v>9</v>
      </c>
    </row>
    <row r="527" spans="3:9" x14ac:dyDescent="0.25">
      <c r="C527" s="234" t="s">
        <v>751</v>
      </c>
      <c r="D527" s="224">
        <v>1</v>
      </c>
      <c r="E527" s="224">
        <v>0</v>
      </c>
      <c r="F527" s="224">
        <v>-1</v>
      </c>
      <c r="G527" s="224">
        <v>1</v>
      </c>
      <c r="H527" s="224">
        <v>0</v>
      </c>
      <c r="I527" s="224">
        <v>-1</v>
      </c>
    </row>
    <row r="528" spans="3:9" x14ac:dyDescent="0.25">
      <c r="C528" s="234" t="s">
        <v>752</v>
      </c>
      <c r="D528" s="224">
        <v>1</v>
      </c>
      <c r="E528" s="224">
        <v>1</v>
      </c>
      <c r="F528" s="224">
        <v>0</v>
      </c>
      <c r="G528" s="224">
        <v>10</v>
      </c>
      <c r="H528" s="224">
        <v>12</v>
      </c>
      <c r="I528" s="224">
        <v>2</v>
      </c>
    </row>
    <row r="529" spans="3:9" x14ac:dyDescent="0.25">
      <c r="C529" s="234" t="s">
        <v>753</v>
      </c>
      <c r="D529" s="224">
        <v>3</v>
      </c>
      <c r="E529" s="224">
        <v>0</v>
      </c>
      <c r="F529" s="224">
        <v>-3</v>
      </c>
      <c r="G529" s="224">
        <v>46</v>
      </c>
      <c r="H529" s="224">
        <v>0</v>
      </c>
      <c r="I529" s="224">
        <v>-46</v>
      </c>
    </row>
    <row r="530" spans="3:9" x14ac:dyDescent="0.25">
      <c r="C530" s="234" t="s">
        <v>754</v>
      </c>
      <c r="D530" s="224">
        <v>0</v>
      </c>
      <c r="E530" s="224">
        <v>1</v>
      </c>
      <c r="F530" s="224">
        <v>1</v>
      </c>
      <c r="G530" s="224">
        <v>0</v>
      </c>
      <c r="H530" s="224">
        <v>10</v>
      </c>
      <c r="I530" s="224">
        <v>10</v>
      </c>
    </row>
    <row r="531" spans="3:9" x14ac:dyDescent="0.25">
      <c r="C531" s="234" t="s">
        <v>755</v>
      </c>
      <c r="D531" s="224">
        <v>2</v>
      </c>
      <c r="E531" s="224">
        <v>1</v>
      </c>
      <c r="F531" s="224">
        <v>-1</v>
      </c>
      <c r="G531" s="224">
        <v>27</v>
      </c>
      <c r="H531" s="224">
        <v>11</v>
      </c>
      <c r="I531" s="224">
        <v>-16</v>
      </c>
    </row>
    <row r="532" spans="3:9" x14ac:dyDescent="0.25">
      <c r="C532" s="234" t="s">
        <v>756</v>
      </c>
      <c r="D532" s="224">
        <v>1</v>
      </c>
      <c r="E532" s="224">
        <v>0</v>
      </c>
      <c r="F532" s="224">
        <v>-1</v>
      </c>
      <c r="G532" s="224">
        <v>6</v>
      </c>
      <c r="H532" s="224">
        <v>0</v>
      </c>
      <c r="I532" s="224">
        <v>-6</v>
      </c>
    </row>
    <row r="533" spans="3:9" x14ac:dyDescent="0.25">
      <c r="C533" s="234" t="s">
        <v>757</v>
      </c>
      <c r="D533" s="224">
        <v>1</v>
      </c>
      <c r="E533" s="224">
        <v>1</v>
      </c>
      <c r="F533" s="224">
        <v>0</v>
      </c>
      <c r="G533" s="224">
        <v>12</v>
      </c>
      <c r="H533" s="224">
        <v>6</v>
      </c>
      <c r="I533" s="224">
        <v>-6</v>
      </c>
    </row>
    <row r="534" spans="3:9" x14ac:dyDescent="0.25">
      <c r="C534" s="234" t="s">
        <v>832</v>
      </c>
      <c r="D534" s="224">
        <v>0</v>
      </c>
      <c r="E534" s="224">
        <v>1</v>
      </c>
      <c r="F534" s="224">
        <v>1</v>
      </c>
      <c r="G534" s="224">
        <v>0</v>
      </c>
      <c r="H534" s="224">
        <v>10</v>
      </c>
      <c r="I534" s="224">
        <v>10</v>
      </c>
    </row>
    <row r="535" spans="3:9" x14ac:dyDescent="0.25">
      <c r="C535" s="234" t="s">
        <v>758</v>
      </c>
      <c r="D535" s="224">
        <v>1</v>
      </c>
      <c r="E535" s="224">
        <v>1</v>
      </c>
      <c r="F535" s="224">
        <v>0</v>
      </c>
      <c r="G535" s="224">
        <v>6</v>
      </c>
      <c r="H535" s="224">
        <v>10</v>
      </c>
      <c r="I535" s="224">
        <v>4</v>
      </c>
    </row>
    <row r="536" spans="3:9" x14ac:dyDescent="0.25">
      <c r="C536" s="234" t="s">
        <v>759</v>
      </c>
      <c r="D536" s="224">
        <v>1</v>
      </c>
      <c r="E536" s="224">
        <v>0</v>
      </c>
      <c r="F536" s="224">
        <v>-1</v>
      </c>
      <c r="G536" s="224">
        <v>4</v>
      </c>
      <c r="H536" s="224">
        <v>0</v>
      </c>
      <c r="I536" s="224">
        <v>-4</v>
      </c>
    </row>
    <row r="537" spans="3:9" x14ac:dyDescent="0.25">
      <c r="C537" s="234" t="s">
        <v>272</v>
      </c>
      <c r="D537" s="224">
        <v>2</v>
      </c>
      <c r="E537" s="224">
        <v>1</v>
      </c>
      <c r="F537" s="224">
        <v>-1</v>
      </c>
      <c r="G537" s="224">
        <v>2</v>
      </c>
      <c r="H537" s="224">
        <v>1</v>
      </c>
      <c r="I537" s="224">
        <v>-1</v>
      </c>
    </row>
    <row r="538" spans="3:9" x14ac:dyDescent="0.25">
      <c r="C538" s="234" t="s">
        <v>760</v>
      </c>
      <c r="D538" s="224">
        <v>1</v>
      </c>
      <c r="E538" s="224">
        <v>1</v>
      </c>
      <c r="F538" s="224">
        <v>0</v>
      </c>
      <c r="G538" s="224">
        <v>7</v>
      </c>
      <c r="H538" s="224">
        <v>7</v>
      </c>
      <c r="I538" s="224">
        <v>0</v>
      </c>
    </row>
    <row r="539" spans="3:9" x14ac:dyDescent="0.25">
      <c r="C539" s="234" t="s">
        <v>761</v>
      </c>
      <c r="D539" s="224">
        <v>1</v>
      </c>
      <c r="E539" s="224">
        <v>0</v>
      </c>
      <c r="F539" s="224">
        <v>-1</v>
      </c>
      <c r="G539" s="224">
        <v>7</v>
      </c>
      <c r="H539" s="224">
        <v>0</v>
      </c>
      <c r="I539" s="224">
        <v>-7</v>
      </c>
    </row>
    <row r="540" spans="3:9" x14ac:dyDescent="0.25">
      <c r="C540" s="234" t="s">
        <v>762</v>
      </c>
      <c r="D540" s="224">
        <v>0</v>
      </c>
      <c r="E540" s="224">
        <v>1</v>
      </c>
      <c r="F540" s="224">
        <v>1</v>
      </c>
      <c r="G540" s="224">
        <v>0</v>
      </c>
      <c r="H540" s="224">
        <v>6</v>
      </c>
      <c r="I540" s="224">
        <v>6</v>
      </c>
    </row>
    <row r="541" spans="3:9" x14ac:dyDescent="0.25">
      <c r="C541" s="234" t="s">
        <v>273</v>
      </c>
      <c r="D541" s="224">
        <v>7</v>
      </c>
      <c r="E541" s="224">
        <v>12</v>
      </c>
      <c r="F541" s="224">
        <v>5</v>
      </c>
      <c r="G541" s="224">
        <v>26</v>
      </c>
      <c r="H541" s="224">
        <v>22</v>
      </c>
      <c r="I541" s="224">
        <v>-4</v>
      </c>
    </row>
    <row r="542" spans="3:9" x14ac:dyDescent="0.25">
      <c r="C542" s="234" t="s">
        <v>763</v>
      </c>
      <c r="D542" s="224">
        <v>1</v>
      </c>
      <c r="E542" s="224">
        <v>1</v>
      </c>
      <c r="F542" s="224">
        <v>0</v>
      </c>
      <c r="G542" s="224">
        <v>20</v>
      </c>
      <c r="H542" s="224">
        <v>29</v>
      </c>
      <c r="I542" s="224">
        <v>9</v>
      </c>
    </row>
    <row r="543" spans="3:9" x14ac:dyDescent="0.25">
      <c r="C543" s="234" t="s">
        <v>764</v>
      </c>
      <c r="D543" s="224">
        <v>1</v>
      </c>
      <c r="E543" s="224">
        <v>1</v>
      </c>
      <c r="F543" s="224">
        <v>0</v>
      </c>
      <c r="G543" s="224">
        <v>15</v>
      </c>
      <c r="H543" s="224">
        <v>23</v>
      </c>
      <c r="I543" s="224">
        <v>8</v>
      </c>
    </row>
    <row r="544" spans="3:9" x14ac:dyDescent="0.25">
      <c r="C544" s="234" t="s">
        <v>765</v>
      </c>
      <c r="D544" s="224">
        <v>0</v>
      </c>
      <c r="E544" s="224">
        <v>1</v>
      </c>
      <c r="F544" s="224">
        <v>1</v>
      </c>
      <c r="G544" s="224">
        <v>0</v>
      </c>
      <c r="H544" s="224">
        <v>21</v>
      </c>
      <c r="I544" s="224">
        <v>21</v>
      </c>
    </row>
    <row r="545" spans="1:9" x14ac:dyDescent="0.25">
      <c r="C545" s="234" t="s">
        <v>302</v>
      </c>
      <c r="D545" s="224">
        <v>3</v>
      </c>
      <c r="E545" s="224">
        <v>1</v>
      </c>
      <c r="F545" s="224">
        <v>-2</v>
      </c>
      <c r="G545" s="224">
        <v>7</v>
      </c>
      <c r="H545" s="224">
        <v>1</v>
      </c>
      <c r="I545" s="224">
        <v>-6</v>
      </c>
    </row>
    <row r="546" spans="1:9" x14ac:dyDescent="0.25">
      <c r="A546" s="225" t="s">
        <v>274</v>
      </c>
      <c r="B546" s="234"/>
      <c r="C546" s="234"/>
      <c r="D546" s="226">
        <v>93</v>
      </c>
      <c r="E546" s="226">
        <v>95</v>
      </c>
      <c r="F546" s="226">
        <v>2</v>
      </c>
      <c r="G546" s="226">
        <v>1091</v>
      </c>
      <c r="H546" s="226">
        <v>850</v>
      </c>
      <c r="I546" s="226">
        <v>-241</v>
      </c>
    </row>
    <row r="548" spans="1:9" x14ac:dyDescent="0.25">
      <c r="B548" s="234" t="s">
        <v>275</v>
      </c>
      <c r="C548" s="234" t="s">
        <v>430</v>
      </c>
      <c r="D548" s="224">
        <v>0</v>
      </c>
      <c r="E548" s="224">
        <v>0</v>
      </c>
      <c r="F548" s="224">
        <v>0</v>
      </c>
      <c r="G548" s="224">
        <v>0</v>
      </c>
      <c r="H548" s="224">
        <v>0</v>
      </c>
      <c r="I548" s="224">
        <v>0</v>
      </c>
    </row>
    <row r="549" spans="1:9" x14ac:dyDescent="0.25">
      <c r="C549" s="234" t="s">
        <v>732</v>
      </c>
      <c r="D549" s="224">
        <v>1</v>
      </c>
      <c r="E549" s="224">
        <v>1</v>
      </c>
      <c r="F549" s="224">
        <v>0</v>
      </c>
      <c r="G549" s="224">
        <v>27</v>
      </c>
      <c r="H549" s="224">
        <v>14</v>
      </c>
      <c r="I549" s="224">
        <v>-13</v>
      </c>
    </row>
    <row r="550" spans="1:9" x14ac:dyDescent="0.25">
      <c r="A550" s="225" t="s">
        <v>276</v>
      </c>
      <c r="B550" s="234"/>
      <c r="C550" s="234"/>
      <c r="D550" s="226">
        <v>1</v>
      </c>
      <c r="E550" s="226">
        <v>1</v>
      </c>
      <c r="F550" s="226">
        <v>0</v>
      </c>
      <c r="G550" s="226">
        <v>27</v>
      </c>
      <c r="H550" s="226">
        <v>14</v>
      </c>
      <c r="I550" s="226">
        <v>-13</v>
      </c>
    </row>
    <row r="552" spans="1:9" x14ac:dyDescent="0.25">
      <c r="B552" s="234" t="s">
        <v>82</v>
      </c>
      <c r="C552" s="234" t="s">
        <v>277</v>
      </c>
      <c r="D552" s="224">
        <v>1</v>
      </c>
      <c r="E552" s="224">
        <v>1</v>
      </c>
      <c r="F552" s="224">
        <v>0</v>
      </c>
      <c r="G552" s="224">
        <v>16</v>
      </c>
      <c r="H552" s="224">
        <v>15</v>
      </c>
      <c r="I552" s="224">
        <v>-1</v>
      </c>
    </row>
    <row r="553" spans="1:9" x14ac:dyDescent="0.25">
      <c r="C553" s="234" t="s">
        <v>278</v>
      </c>
      <c r="D553" s="224">
        <v>1</v>
      </c>
      <c r="E553" s="224">
        <v>0</v>
      </c>
      <c r="F553" s="224">
        <v>-1</v>
      </c>
      <c r="G553" s="224">
        <v>16</v>
      </c>
      <c r="H553" s="224">
        <v>0</v>
      </c>
      <c r="I553" s="224">
        <v>-16</v>
      </c>
    </row>
    <row r="554" spans="1:9" x14ac:dyDescent="0.25">
      <c r="C554" s="234" t="s">
        <v>437</v>
      </c>
      <c r="D554" s="224">
        <v>0</v>
      </c>
      <c r="E554" s="224">
        <v>1</v>
      </c>
      <c r="F554" s="224">
        <v>1</v>
      </c>
      <c r="G554" s="224">
        <v>0</v>
      </c>
      <c r="H554" s="224">
        <v>19</v>
      </c>
      <c r="I554" s="224">
        <v>19</v>
      </c>
    </row>
    <row r="555" spans="1:9" x14ac:dyDescent="0.25">
      <c r="C555" s="234" t="s">
        <v>766</v>
      </c>
      <c r="D555" s="224">
        <v>1</v>
      </c>
      <c r="E555" s="224">
        <v>0</v>
      </c>
      <c r="F555" s="224">
        <v>-1</v>
      </c>
      <c r="G555" s="224">
        <v>10</v>
      </c>
      <c r="H555" s="224">
        <v>0</v>
      </c>
      <c r="I555" s="224">
        <v>-10</v>
      </c>
    </row>
    <row r="556" spans="1:9" x14ac:dyDescent="0.25">
      <c r="C556" s="234" t="s">
        <v>331</v>
      </c>
      <c r="D556" s="224">
        <v>2</v>
      </c>
      <c r="E556" s="224">
        <v>2</v>
      </c>
      <c r="F556" s="224">
        <v>0</v>
      </c>
      <c r="G556" s="224">
        <v>29</v>
      </c>
      <c r="H556" s="224">
        <v>21</v>
      </c>
      <c r="I556" s="224">
        <v>-8</v>
      </c>
    </row>
    <row r="557" spans="1:9" x14ac:dyDescent="0.25">
      <c r="C557" s="234" t="s">
        <v>438</v>
      </c>
      <c r="D557" s="224">
        <v>0</v>
      </c>
      <c r="E557" s="224">
        <v>1</v>
      </c>
      <c r="F557" s="224">
        <v>1</v>
      </c>
      <c r="G557" s="224">
        <v>0</v>
      </c>
      <c r="H557" s="224">
        <v>13</v>
      </c>
      <c r="I557" s="224">
        <v>13</v>
      </c>
    </row>
    <row r="558" spans="1:9" x14ac:dyDescent="0.25">
      <c r="C558" s="234" t="s">
        <v>439</v>
      </c>
      <c r="D558" s="224">
        <v>0</v>
      </c>
      <c r="E558" s="224">
        <v>1</v>
      </c>
      <c r="F558" s="224">
        <v>1</v>
      </c>
      <c r="G558" s="224">
        <v>0</v>
      </c>
      <c r="H558" s="224">
        <v>6</v>
      </c>
      <c r="I558" s="224">
        <v>6</v>
      </c>
    </row>
    <row r="559" spans="1:9" x14ac:dyDescent="0.25">
      <c r="C559" s="234" t="s">
        <v>279</v>
      </c>
      <c r="D559" s="224">
        <v>1</v>
      </c>
      <c r="E559" s="224">
        <v>1</v>
      </c>
      <c r="F559" s="224">
        <v>0</v>
      </c>
      <c r="G559" s="224">
        <v>16</v>
      </c>
      <c r="H559" s="224">
        <v>8</v>
      </c>
      <c r="I559" s="224">
        <v>-8</v>
      </c>
    </row>
    <row r="560" spans="1:9" x14ac:dyDescent="0.25">
      <c r="C560" s="234" t="s">
        <v>280</v>
      </c>
      <c r="D560" s="224">
        <v>1</v>
      </c>
      <c r="E560" s="224">
        <v>1</v>
      </c>
      <c r="F560" s="224">
        <v>0</v>
      </c>
      <c r="G560" s="224">
        <v>1</v>
      </c>
      <c r="H560" s="224">
        <v>1</v>
      </c>
      <c r="I560" s="224">
        <v>0</v>
      </c>
    </row>
    <row r="561" spans="3:9" x14ac:dyDescent="0.25">
      <c r="C561" s="234" t="s">
        <v>767</v>
      </c>
      <c r="D561" s="224">
        <v>1</v>
      </c>
      <c r="E561" s="224">
        <v>1</v>
      </c>
      <c r="F561" s="224">
        <v>0</v>
      </c>
      <c r="G561" s="224">
        <v>2</v>
      </c>
      <c r="H561" s="224">
        <v>2</v>
      </c>
      <c r="I561" s="224">
        <v>0</v>
      </c>
    </row>
    <row r="562" spans="3:9" x14ac:dyDescent="0.25">
      <c r="C562" s="234" t="s">
        <v>768</v>
      </c>
      <c r="D562" s="224">
        <v>1</v>
      </c>
      <c r="E562" s="224">
        <v>1</v>
      </c>
      <c r="F562" s="224">
        <v>0</v>
      </c>
      <c r="G562" s="224">
        <v>7</v>
      </c>
      <c r="H562" s="224">
        <v>10</v>
      </c>
      <c r="I562" s="224">
        <v>3</v>
      </c>
    </row>
    <row r="563" spans="3:9" x14ac:dyDescent="0.25">
      <c r="C563" s="234" t="s">
        <v>769</v>
      </c>
      <c r="D563" s="224">
        <v>1</v>
      </c>
      <c r="E563" s="224">
        <v>1</v>
      </c>
      <c r="F563" s="224">
        <v>0</v>
      </c>
      <c r="G563" s="224">
        <v>20</v>
      </c>
      <c r="H563" s="224">
        <v>19</v>
      </c>
      <c r="I563" s="224">
        <v>-1</v>
      </c>
    </row>
    <row r="564" spans="3:9" x14ac:dyDescent="0.25">
      <c r="C564" s="234" t="s">
        <v>770</v>
      </c>
      <c r="D564" s="224">
        <v>0</v>
      </c>
      <c r="E564" s="224">
        <v>1</v>
      </c>
      <c r="F564" s="224">
        <v>1</v>
      </c>
      <c r="G564" s="224">
        <v>0</v>
      </c>
      <c r="H564" s="224">
        <v>3</v>
      </c>
      <c r="I564" s="224">
        <v>3</v>
      </c>
    </row>
    <row r="565" spans="3:9" x14ac:dyDescent="0.25">
      <c r="C565" s="234" t="s">
        <v>771</v>
      </c>
      <c r="D565" s="224">
        <v>1</v>
      </c>
      <c r="E565" s="224">
        <v>1</v>
      </c>
      <c r="F565" s="224">
        <v>0</v>
      </c>
      <c r="G565" s="224">
        <v>12</v>
      </c>
      <c r="H565" s="224">
        <v>6</v>
      </c>
      <c r="I565" s="224">
        <v>-6</v>
      </c>
    </row>
    <row r="566" spans="3:9" x14ac:dyDescent="0.25">
      <c r="C566" s="234" t="s">
        <v>772</v>
      </c>
      <c r="D566" s="224">
        <v>1</v>
      </c>
      <c r="E566" s="224">
        <v>1</v>
      </c>
      <c r="F566" s="224">
        <v>0</v>
      </c>
      <c r="G566" s="224">
        <v>25</v>
      </c>
      <c r="H566" s="224">
        <v>13</v>
      </c>
      <c r="I566" s="224">
        <v>-12</v>
      </c>
    </row>
    <row r="567" spans="3:9" x14ac:dyDescent="0.25">
      <c r="C567" s="234" t="s">
        <v>773</v>
      </c>
      <c r="D567" s="224">
        <v>1</v>
      </c>
      <c r="E567" s="224">
        <v>1</v>
      </c>
      <c r="F567" s="224">
        <v>0</v>
      </c>
      <c r="G567" s="224">
        <v>24</v>
      </c>
      <c r="H567" s="224">
        <v>13</v>
      </c>
      <c r="I567" s="224">
        <v>-11</v>
      </c>
    </row>
    <row r="568" spans="3:9" x14ac:dyDescent="0.25">
      <c r="C568" s="234" t="s">
        <v>774</v>
      </c>
      <c r="D568" s="224">
        <v>1</v>
      </c>
      <c r="E568" s="224">
        <v>0</v>
      </c>
      <c r="F568" s="224">
        <v>-1</v>
      </c>
      <c r="G568" s="224">
        <v>14</v>
      </c>
      <c r="H568" s="224">
        <v>0</v>
      </c>
      <c r="I568" s="224">
        <v>-14</v>
      </c>
    </row>
    <row r="569" spans="3:9" x14ac:dyDescent="0.25">
      <c r="C569" s="234" t="s">
        <v>775</v>
      </c>
      <c r="D569" s="224">
        <v>0</v>
      </c>
      <c r="E569" s="224">
        <v>1</v>
      </c>
      <c r="F569" s="224">
        <v>1</v>
      </c>
      <c r="G569" s="224">
        <v>0</v>
      </c>
      <c r="H569" s="224">
        <v>10</v>
      </c>
      <c r="I569" s="224">
        <v>10</v>
      </c>
    </row>
    <row r="570" spans="3:9" x14ac:dyDescent="0.25">
      <c r="C570" s="234" t="s">
        <v>281</v>
      </c>
      <c r="D570" s="224">
        <v>0</v>
      </c>
      <c r="E570" s="224">
        <v>1</v>
      </c>
      <c r="F570" s="224">
        <v>1</v>
      </c>
      <c r="G570" s="224">
        <v>0</v>
      </c>
      <c r="H570" s="224">
        <v>1</v>
      </c>
      <c r="I570" s="224">
        <v>1</v>
      </c>
    </row>
    <row r="571" spans="3:9" x14ac:dyDescent="0.25">
      <c r="C571" s="234" t="s">
        <v>776</v>
      </c>
      <c r="D571" s="224">
        <v>1</v>
      </c>
      <c r="E571" s="224">
        <v>1</v>
      </c>
      <c r="F571" s="224">
        <v>0</v>
      </c>
      <c r="G571" s="224">
        <v>6</v>
      </c>
      <c r="H571" s="224">
        <v>9</v>
      </c>
      <c r="I571" s="224">
        <v>3</v>
      </c>
    </row>
    <row r="572" spans="3:9" x14ac:dyDescent="0.25">
      <c r="C572" s="234" t="s">
        <v>282</v>
      </c>
      <c r="D572" s="224">
        <v>0</v>
      </c>
      <c r="E572" s="224">
        <v>1</v>
      </c>
      <c r="F572" s="224">
        <v>1</v>
      </c>
      <c r="G572" s="224">
        <v>0</v>
      </c>
      <c r="H572" s="224">
        <v>18</v>
      </c>
      <c r="I572" s="224">
        <v>18</v>
      </c>
    </row>
    <row r="573" spans="3:9" x14ac:dyDescent="0.25">
      <c r="C573" s="234" t="s">
        <v>777</v>
      </c>
      <c r="D573" s="224">
        <v>0</v>
      </c>
      <c r="E573" s="224">
        <v>1</v>
      </c>
      <c r="F573" s="224">
        <v>1</v>
      </c>
      <c r="G573" s="224">
        <v>0</v>
      </c>
      <c r="H573" s="224">
        <v>7</v>
      </c>
      <c r="I573" s="224">
        <v>7</v>
      </c>
    </row>
    <row r="574" spans="3:9" x14ac:dyDescent="0.25">
      <c r="C574" s="234" t="s">
        <v>444</v>
      </c>
      <c r="D574" s="224">
        <v>0</v>
      </c>
      <c r="E574" s="224">
        <v>1</v>
      </c>
      <c r="F574" s="224">
        <v>1</v>
      </c>
      <c r="G574" s="224">
        <v>0</v>
      </c>
      <c r="H574" s="224">
        <v>1</v>
      </c>
      <c r="I574" s="224">
        <v>1</v>
      </c>
    </row>
    <row r="575" spans="3:9" x14ac:dyDescent="0.25">
      <c r="C575" s="234" t="s">
        <v>778</v>
      </c>
      <c r="D575" s="224">
        <v>1</v>
      </c>
      <c r="E575" s="224">
        <v>1</v>
      </c>
      <c r="F575" s="224">
        <v>0</v>
      </c>
      <c r="G575" s="224">
        <v>8</v>
      </c>
      <c r="H575" s="224">
        <v>16</v>
      </c>
      <c r="I575" s="224">
        <v>8</v>
      </c>
    </row>
    <row r="576" spans="3:9" x14ac:dyDescent="0.25">
      <c r="C576" s="234" t="s">
        <v>779</v>
      </c>
      <c r="D576" s="224">
        <v>0</v>
      </c>
      <c r="E576" s="224">
        <v>1</v>
      </c>
      <c r="F576" s="224">
        <v>1</v>
      </c>
      <c r="G576" s="224">
        <v>0</v>
      </c>
      <c r="H576" s="224">
        <v>12</v>
      </c>
      <c r="I576" s="224">
        <v>12</v>
      </c>
    </row>
    <row r="577" spans="1:9" x14ac:dyDescent="0.25">
      <c r="C577" s="234" t="s">
        <v>283</v>
      </c>
      <c r="D577" s="224">
        <v>1</v>
      </c>
      <c r="E577" s="224">
        <v>0</v>
      </c>
      <c r="F577" s="224">
        <v>-1</v>
      </c>
      <c r="G577" s="224">
        <v>13</v>
      </c>
      <c r="H577" s="224">
        <v>0</v>
      </c>
      <c r="I577" s="224">
        <v>-13</v>
      </c>
    </row>
    <row r="578" spans="1:9" x14ac:dyDescent="0.25">
      <c r="A578" s="225" t="s">
        <v>284</v>
      </c>
      <c r="B578" s="234"/>
      <c r="C578" s="234"/>
      <c r="D578" s="226">
        <v>17</v>
      </c>
      <c r="E578" s="226">
        <v>23</v>
      </c>
      <c r="F578" s="226">
        <v>6</v>
      </c>
      <c r="G578" s="226">
        <v>219</v>
      </c>
      <c r="H578" s="226">
        <v>223</v>
      </c>
      <c r="I578" s="226">
        <v>4</v>
      </c>
    </row>
    <row r="580" spans="1:9" x14ac:dyDescent="0.25">
      <c r="B580" s="234" t="s">
        <v>332</v>
      </c>
      <c r="C580" s="234" t="s">
        <v>780</v>
      </c>
      <c r="D580" s="224">
        <v>4</v>
      </c>
      <c r="E580" s="224">
        <v>5</v>
      </c>
      <c r="F580" s="224">
        <v>1</v>
      </c>
      <c r="G580" s="224">
        <v>43</v>
      </c>
      <c r="H580" s="224">
        <v>76</v>
      </c>
      <c r="I580" s="224">
        <v>33</v>
      </c>
    </row>
    <row r="581" spans="1:9" x14ac:dyDescent="0.25">
      <c r="C581" s="234" t="s">
        <v>781</v>
      </c>
      <c r="D581" s="224">
        <v>0</v>
      </c>
      <c r="E581" s="224">
        <v>3</v>
      </c>
      <c r="F581" s="224">
        <v>3</v>
      </c>
      <c r="G581" s="224">
        <v>0</v>
      </c>
      <c r="H581" s="224">
        <v>30</v>
      </c>
      <c r="I581" s="224">
        <v>30</v>
      </c>
    </row>
    <row r="582" spans="1:9" x14ac:dyDescent="0.25">
      <c r="A582" s="225" t="s">
        <v>782</v>
      </c>
      <c r="B582" s="234"/>
      <c r="C582" s="234"/>
      <c r="D582" s="226">
        <v>4</v>
      </c>
      <c r="E582" s="226">
        <v>8</v>
      </c>
      <c r="F582" s="226">
        <v>4</v>
      </c>
      <c r="G582" s="226">
        <v>43</v>
      </c>
      <c r="H582" s="226">
        <v>106</v>
      </c>
      <c r="I582" s="226">
        <v>63</v>
      </c>
    </row>
    <row r="584" spans="1:9" x14ac:dyDescent="0.25">
      <c r="B584" s="234" t="s">
        <v>116</v>
      </c>
      <c r="C584" s="234" t="s">
        <v>321</v>
      </c>
      <c r="D584" s="224">
        <v>0</v>
      </c>
      <c r="E584" s="224">
        <v>0</v>
      </c>
      <c r="F584" s="224">
        <v>0</v>
      </c>
      <c r="G584" s="224">
        <v>0</v>
      </c>
      <c r="H584" s="224">
        <v>0</v>
      </c>
      <c r="I584" s="224">
        <v>0</v>
      </c>
    </row>
    <row r="585" spans="1:9" x14ac:dyDescent="0.25">
      <c r="C585" s="234" t="s">
        <v>714</v>
      </c>
      <c r="D585" s="224">
        <v>0</v>
      </c>
      <c r="E585" s="224">
        <v>0</v>
      </c>
      <c r="F585" s="224">
        <v>0</v>
      </c>
      <c r="G585" s="224">
        <v>0</v>
      </c>
      <c r="H585" s="224">
        <v>0</v>
      </c>
      <c r="I585" s="224">
        <v>0</v>
      </c>
    </row>
    <row r="586" spans="1:9" x14ac:dyDescent="0.25">
      <c r="C586" s="234" t="s">
        <v>235</v>
      </c>
      <c r="D586" s="224">
        <v>0</v>
      </c>
      <c r="E586" s="224">
        <v>0</v>
      </c>
      <c r="F586" s="224">
        <v>0</v>
      </c>
      <c r="G586" s="224">
        <v>0</v>
      </c>
      <c r="H586" s="224">
        <v>0</v>
      </c>
      <c r="I586" s="224">
        <v>0</v>
      </c>
    </row>
    <row r="587" spans="1:9" x14ac:dyDescent="0.25">
      <c r="C587" s="234" t="s">
        <v>236</v>
      </c>
      <c r="D587" s="224">
        <v>0</v>
      </c>
      <c r="E587" s="224">
        <v>0</v>
      </c>
      <c r="F587" s="224">
        <v>0</v>
      </c>
      <c r="G587" s="224">
        <v>0</v>
      </c>
      <c r="H587" s="224">
        <v>0</v>
      </c>
      <c r="I587" s="224">
        <v>0</v>
      </c>
    </row>
    <row r="588" spans="1:9" x14ac:dyDescent="0.25">
      <c r="C588" s="234" t="s">
        <v>237</v>
      </c>
      <c r="D588" s="224">
        <v>0</v>
      </c>
      <c r="E588" s="224">
        <v>0</v>
      </c>
      <c r="F588" s="224">
        <v>0</v>
      </c>
      <c r="G588" s="224">
        <v>0</v>
      </c>
      <c r="H588" s="224">
        <v>0</v>
      </c>
      <c r="I588" s="224">
        <v>0</v>
      </c>
    </row>
    <row r="589" spans="1:9" x14ac:dyDescent="0.25">
      <c r="C589" s="234" t="s">
        <v>715</v>
      </c>
      <c r="D589" s="224">
        <v>0</v>
      </c>
      <c r="E589" s="224">
        <v>0</v>
      </c>
      <c r="F589" s="224">
        <v>0</v>
      </c>
      <c r="G589" s="224">
        <v>0</v>
      </c>
      <c r="H589" s="224">
        <v>0</v>
      </c>
      <c r="I589" s="224">
        <v>0</v>
      </c>
    </row>
    <row r="590" spans="1:9" x14ac:dyDescent="0.25">
      <c r="C590" s="234" t="s">
        <v>716</v>
      </c>
      <c r="D590" s="224">
        <v>0</v>
      </c>
      <c r="E590" s="224">
        <v>0</v>
      </c>
      <c r="F590" s="224">
        <v>0</v>
      </c>
      <c r="G590" s="224">
        <v>0</v>
      </c>
      <c r="H590" s="224">
        <v>0</v>
      </c>
      <c r="I590" s="224">
        <v>0</v>
      </c>
    </row>
    <row r="591" spans="1:9" x14ac:dyDescent="0.25">
      <c r="C591" s="234" t="s">
        <v>238</v>
      </c>
      <c r="D591" s="224">
        <v>0</v>
      </c>
      <c r="E591" s="224">
        <v>0</v>
      </c>
      <c r="F591" s="224">
        <v>0</v>
      </c>
      <c r="G591" s="224">
        <v>0</v>
      </c>
      <c r="H591" s="224">
        <v>0</v>
      </c>
      <c r="I591" s="224">
        <v>0</v>
      </c>
    </row>
    <row r="592" spans="1:9" x14ac:dyDescent="0.25">
      <c r="C592" s="234" t="s">
        <v>427</v>
      </c>
      <c r="D592" s="224">
        <v>0</v>
      </c>
      <c r="E592" s="224">
        <v>0</v>
      </c>
      <c r="F592" s="224">
        <v>0</v>
      </c>
      <c r="G592" s="224">
        <v>0</v>
      </c>
      <c r="H592" s="224">
        <v>0</v>
      </c>
      <c r="I592" s="224">
        <v>0</v>
      </c>
    </row>
    <row r="593" spans="3:9" x14ac:dyDescent="0.25">
      <c r="C593" s="234" t="s">
        <v>428</v>
      </c>
      <c r="D593" s="224">
        <v>0</v>
      </c>
      <c r="E593" s="224">
        <v>0</v>
      </c>
      <c r="F593" s="224">
        <v>0</v>
      </c>
      <c r="G593" s="224">
        <v>0</v>
      </c>
      <c r="H593" s="224">
        <v>0</v>
      </c>
      <c r="I593" s="224">
        <v>0</v>
      </c>
    </row>
    <row r="594" spans="3:9" x14ac:dyDescent="0.25">
      <c r="C594" s="234" t="s">
        <v>717</v>
      </c>
      <c r="D594" s="224">
        <v>0</v>
      </c>
      <c r="E594" s="224">
        <v>0</v>
      </c>
      <c r="F594" s="224">
        <v>0</v>
      </c>
      <c r="G594" s="224">
        <v>0</v>
      </c>
      <c r="H594" s="224">
        <v>0</v>
      </c>
      <c r="I594" s="224">
        <v>0</v>
      </c>
    </row>
    <row r="595" spans="3:9" x14ac:dyDescent="0.25">
      <c r="C595" s="234" t="s">
        <v>239</v>
      </c>
      <c r="D595" s="224">
        <v>0</v>
      </c>
      <c r="E595" s="224">
        <v>0</v>
      </c>
      <c r="F595" s="224">
        <v>0</v>
      </c>
      <c r="G595" s="224">
        <v>0</v>
      </c>
      <c r="H595" s="224">
        <v>0</v>
      </c>
      <c r="I595" s="224">
        <v>0</v>
      </c>
    </row>
    <row r="596" spans="3:9" x14ac:dyDescent="0.25">
      <c r="C596" s="234" t="s">
        <v>718</v>
      </c>
      <c r="D596" s="224">
        <v>0</v>
      </c>
      <c r="E596" s="224">
        <v>0</v>
      </c>
      <c r="F596" s="224">
        <v>0</v>
      </c>
      <c r="G596" s="224">
        <v>0</v>
      </c>
      <c r="H596" s="224">
        <v>0</v>
      </c>
      <c r="I596" s="224">
        <v>0</v>
      </c>
    </row>
    <row r="597" spans="3:9" x14ac:dyDescent="0.25">
      <c r="C597" s="234" t="s">
        <v>719</v>
      </c>
      <c r="D597" s="224">
        <v>0</v>
      </c>
      <c r="E597" s="224">
        <v>0</v>
      </c>
      <c r="F597" s="224">
        <v>0</v>
      </c>
      <c r="G597" s="224">
        <v>0</v>
      </c>
      <c r="H597" s="224">
        <v>0</v>
      </c>
      <c r="I597" s="224">
        <v>0</v>
      </c>
    </row>
    <row r="598" spans="3:9" x14ac:dyDescent="0.25">
      <c r="C598" s="234" t="s">
        <v>720</v>
      </c>
      <c r="D598" s="224">
        <v>0</v>
      </c>
      <c r="E598" s="224">
        <v>0</v>
      </c>
      <c r="F598" s="224">
        <v>0</v>
      </c>
      <c r="G598" s="224">
        <v>0</v>
      </c>
      <c r="H598" s="224">
        <v>0</v>
      </c>
      <c r="I598" s="224">
        <v>0</v>
      </c>
    </row>
    <row r="599" spans="3:9" x14ac:dyDescent="0.25">
      <c r="C599" s="234" t="s">
        <v>240</v>
      </c>
      <c r="D599" s="224">
        <v>0</v>
      </c>
      <c r="E599" s="224">
        <v>0</v>
      </c>
      <c r="F599" s="224">
        <v>0</v>
      </c>
      <c r="G599" s="224">
        <v>0</v>
      </c>
      <c r="H599" s="224">
        <v>0</v>
      </c>
      <c r="I599" s="224">
        <v>0</v>
      </c>
    </row>
    <row r="600" spans="3:9" x14ac:dyDescent="0.25">
      <c r="C600" s="234" t="s">
        <v>241</v>
      </c>
      <c r="D600" s="224">
        <v>0</v>
      </c>
      <c r="E600" s="224">
        <v>0</v>
      </c>
      <c r="F600" s="224">
        <v>0</v>
      </c>
      <c r="G600" s="224">
        <v>0</v>
      </c>
      <c r="H600" s="224">
        <v>0</v>
      </c>
      <c r="I600" s="224">
        <v>0</v>
      </c>
    </row>
    <row r="601" spans="3:9" x14ac:dyDescent="0.25">
      <c r="C601" s="234" t="s">
        <v>429</v>
      </c>
      <c r="D601" s="224">
        <v>0</v>
      </c>
      <c r="E601" s="224">
        <v>0</v>
      </c>
      <c r="F601" s="224">
        <v>0</v>
      </c>
      <c r="G601" s="224">
        <v>0</v>
      </c>
      <c r="H601" s="224">
        <v>0</v>
      </c>
      <c r="I601" s="224">
        <v>0</v>
      </c>
    </row>
    <row r="602" spans="3:9" x14ac:dyDescent="0.25">
      <c r="C602" s="234" t="s">
        <v>443</v>
      </c>
      <c r="D602" s="224">
        <v>0</v>
      </c>
      <c r="E602" s="224">
        <v>0</v>
      </c>
      <c r="F602" s="224">
        <v>0</v>
      </c>
      <c r="G602" s="224">
        <v>0</v>
      </c>
      <c r="H602" s="224">
        <v>0</v>
      </c>
      <c r="I602" s="224">
        <v>0</v>
      </c>
    </row>
    <row r="603" spans="3:9" x14ac:dyDescent="0.25">
      <c r="C603" s="234" t="s">
        <v>242</v>
      </c>
      <c r="D603" s="224">
        <v>0</v>
      </c>
      <c r="E603" s="224">
        <v>0</v>
      </c>
      <c r="F603" s="224">
        <v>0</v>
      </c>
      <c r="G603" s="224">
        <v>0</v>
      </c>
      <c r="H603" s="224">
        <v>0</v>
      </c>
      <c r="I603" s="224">
        <v>0</v>
      </c>
    </row>
    <row r="604" spans="3:9" x14ac:dyDescent="0.25">
      <c r="C604" s="234" t="s">
        <v>243</v>
      </c>
      <c r="D604" s="224">
        <v>0</v>
      </c>
      <c r="E604" s="224">
        <v>0</v>
      </c>
      <c r="F604" s="224">
        <v>0</v>
      </c>
      <c r="G604" s="224">
        <v>0</v>
      </c>
      <c r="H604" s="224">
        <v>0</v>
      </c>
      <c r="I604" s="224">
        <v>0</v>
      </c>
    </row>
    <row r="605" spans="3:9" x14ac:dyDescent="0.25">
      <c r="C605" s="234" t="s">
        <v>285</v>
      </c>
      <c r="D605" s="224">
        <v>0</v>
      </c>
      <c r="E605" s="224">
        <v>0</v>
      </c>
      <c r="F605" s="224">
        <v>0</v>
      </c>
      <c r="G605" s="224">
        <v>0</v>
      </c>
      <c r="H605" s="224">
        <v>0</v>
      </c>
      <c r="I605" s="224">
        <v>0</v>
      </c>
    </row>
    <row r="606" spans="3:9" x14ac:dyDescent="0.25">
      <c r="C606" s="234" t="s">
        <v>783</v>
      </c>
      <c r="D606" s="224">
        <v>0</v>
      </c>
      <c r="E606" s="224">
        <v>0</v>
      </c>
      <c r="F606" s="224">
        <v>0</v>
      </c>
      <c r="G606" s="224">
        <v>0</v>
      </c>
      <c r="H606" s="224">
        <v>0</v>
      </c>
      <c r="I606" s="224">
        <v>0</v>
      </c>
    </row>
    <row r="607" spans="3:9" x14ac:dyDescent="0.25">
      <c r="C607" s="234" t="s">
        <v>286</v>
      </c>
      <c r="D607" s="224">
        <v>0</v>
      </c>
      <c r="E607" s="224">
        <v>0</v>
      </c>
      <c r="F607" s="224">
        <v>0</v>
      </c>
      <c r="G607" s="224">
        <v>0</v>
      </c>
      <c r="H607" s="224">
        <v>0</v>
      </c>
      <c r="I607" s="224">
        <v>0</v>
      </c>
    </row>
    <row r="608" spans="3:9" x14ac:dyDescent="0.25">
      <c r="C608" s="234" t="s">
        <v>287</v>
      </c>
      <c r="D608" s="224">
        <v>0</v>
      </c>
      <c r="E608" s="224">
        <v>0</v>
      </c>
      <c r="F608" s="224">
        <v>0</v>
      </c>
      <c r="G608" s="224">
        <v>0</v>
      </c>
      <c r="H608" s="224">
        <v>0</v>
      </c>
      <c r="I608" s="224">
        <v>0</v>
      </c>
    </row>
    <row r="609" spans="3:9" x14ac:dyDescent="0.25">
      <c r="C609" s="234" t="s">
        <v>440</v>
      </c>
      <c r="D609" s="224">
        <v>0</v>
      </c>
      <c r="E609" s="224">
        <v>0</v>
      </c>
      <c r="F609" s="224">
        <v>0</v>
      </c>
      <c r="G609" s="224">
        <v>0</v>
      </c>
      <c r="H609" s="224">
        <v>0</v>
      </c>
      <c r="I609" s="224">
        <v>0</v>
      </c>
    </row>
    <row r="610" spans="3:9" x14ac:dyDescent="0.25">
      <c r="C610" s="234" t="s">
        <v>784</v>
      </c>
      <c r="D610" s="224">
        <v>0</v>
      </c>
      <c r="E610" s="224">
        <v>0</v>
      </c>
      <c r="F610" s="224">
        <v>0</v>
      </c>
      <c r="G610" s="224">
        <v>0</v>
      </c>
      <c r="H610" s="224">
        <v>0</v>
      </c>
      <c r="I610" s="224">
        <v>0</v>
      </c>
    </row>
    <row r="611" spans="3:9" x14ac:dyDescent="0.25">
      <c r="C611" s="234" t="s">
        <v>441</v>
      </c>
      <c r="D611" s="224">
        <v>0</v>
      </c>
      <c r="E611" s="224">
        <v>0</v>
      </c>
      <c r="F611" s="224">
        <v>0</v>
      </c>
      <c r="G611" s="224">
        <v>0</v>
      </c>
      <c r="H611" s="224">
        <v>0</v>
      </c>
      <c r="I611" s="224">
        <v>0</v>
      </c>
    </row>
    <row r="612" spans="3:9" x14ac:dyDescent="0.25">
      <c r="C612" s="234" t="s">
        <v>785</v>
      </c>
      <c r="D612" s="224">
        <v>0</v>
      </c>
      <c r="E612" s="224">
        <v>0</v>
      </c>
      <c r="F612" s="224">
        <v>0</v>
      </c>
      <c r="G612" s="224">
        <v>0</v>
      </c>
      <c r="H612" s="224">
        <v>0</v>
      </c>
      <c r="I612" s="224">
        <v>0</v>
      </c>
    </row>
    <row r="613" spans="3:9" x14ac:dyDescent="0.25">
      <c r="C613" s="234" t="s">
        <v>786</v>
      </c>
      <c r="D613" s="224">
        <v>0</v>
      </c>
      <c r="E613" s="224">
        <v>0</v>
      </c>
      <c r="F613" s="224">
        <v>0</v>
      </c>
      <c r="G613" s="224">
        <v>0</v>
      </c>
      <c r="H613" s="224">
        <v>0</v>
      </c>
      <c r="I613" s="224">
        <v>0</v>
      </c>
    </row>
    <row r="614" spans="3:9" x14ac:dyDescent="0.25">
      <c r="C614" s="234" t="s">
        <v>787</v>
      </c>
      <c r="D614" s="224">
        <v>0</v>
      </c>
      <c r="E614" s="224">
        <v>0</v>
      </c>
      <c r="F614" s="224">
        <v>0</v>
      </c>
      <c r="G614" s="224">
        <v>0</v>
      </c>
      <c r="H614" s="224">
        <v>0</v>
      </c>
      <c r="I614" s="224">
        <v>0</v>
      </c>
    </row>
    <row r="615" spans="3:9" x14ac:dyDescent="0.25">
      <c r="C615" s="234" t="s">
        <v>788</v>
      </c>
      <c r="D615" s="224">
        <v>0</v>
      </c>
      <c r="E615" s="224">
        <v>0</v>
      </c>
      <c r="F615" s="224">
        <v>0</v>
      </c>
      <c r="G615" s="224">
        <v>0</v>
      </c>
      <c r="H615" s="224">
        <v>0</v>
      </c>
      <c r="I615" s="224">
        <v>0</v>
      </c>
    </row>
    <row r="616" spans="3:9" x14ac:dyDescent="0.25">
      <c r="C616" s="234" t="s">
        <v>789</v>
      </c>
      <c r="D616" s="224">
        <v>0</v>
      </c>
      <c r="E616" s="224">
        <v>0</v>
      </c>
      <c r="F616" s="224">
        <v>0</v>
      </c>
      <c r="G616" s="224">
        <v>0</v>
      </c>
      <c r="H616" s="224">
        <v>0</v>
      </c>
      <c r="I616" s="224">
        <v>0</v>
      </c>
    </row>
    <row r="617" spans="3:9" x14ac:dyDescent="0.25">
      <c r="C617" s="234" t="s">
        <v>790</v>
      </c>
      <c r="D617" s="224">
        <v>0</v>
      </c>
      <c r="E617" s="224">
        <v>0</v>
      </c>
      <c r="F617" s="224">
        <v>0</v>
      </c>
      <c r="G617" s="224">
        <v>0</v>
      </c>
      <c r="H617" s="224">
        <v>0</v>
      </c>
      <c r="I617" s="224">
        <v>0</v>
      </c>
    </row>
    <row r="618" spans="3:9" x14ac:dyDescent="0.25">
      <c r="C618" s="234" t="s">
        <v>288</v>
      </c>
      <c r="D618" s="224">
        <v>0</v>
      </c>
      <c r="E618" s="224">
        <v>0</v>
      </c>
      <c r="F618" s="224">
        <v>0</v>
      </c>
      <c r="G618" s="224">
        <v>0</v>
      </c>
      <c r="H618" s="224">
        <v>0</v>
      </c>
      <c r="I618" s="224">
        <v>0</v>
      </c>
    </row>
    <row r="619" spans="3:9" x14ac:dyDescent="0.25">
      <c r="C619" s="234" t="s">
        <v>333</v>
      </c>
      <c r="D619" s="224">
        <v>0</v>
      </c>
      <c r="E619" s="224">
        <v>0</v>
      </c>
      <c r="F619" s="224">
        <v>0</v>
      </c>
      <c r="G619" s="224">
        <v>0</v>
      </c>
      <c r="H619" s="224">
        <v>0</v>
      </c>
      <c r="I619" s="224">
        <v>0</v>
      </c>
    </row>
    <row r="620" spans="3:9" x14ac:dyDescent="0.25">
      <c r="C620" s="234" t="s">
        <v>299</v>
      </c>
      <c r="D620" s="224">
        <v>0</v>
      </c>
      <c r="E620" s="224">
        <v>0</v>
      </c>
      <c r="F620" s="224">
        <v>0</v>
      </c>
      <c r="G620" s="224">
        <v>0</v>
      </c>
      <c r="H620" s="224">
        <v>0</v>
      </c>
      <c r="I620" s="224">
        <v>0</v>
      </c>
    </row>
    <row r="621" spans="3:9" x14ac:dyDescent="0.25">
      <c r="C621" s="234" t="s">
        <v>791</v>
      </c>
      <c r="D621" s="224">
        <v>0</v>
      </c>
      <c r="E621" s="224">
        <v>0</v>
      </c>
      <c r="F621" s="224">
        <v>0</v>
      </c>
      <c r="G621" s="224">
        <v>0</v>
      </c>
      <c r="H621" s="224">
        <v>0</v>
      </c>
      <c r="I621" s="224">
        <v>0</v>
      </c>
    </row>
    <row r="622" spans="3:9" x14ac:dyDescent="0.25">
      <c r="C622" s="234" t="s">
        <v>792</v>
      </c>
      <c r="D622" s="224">
        <v>0</v>
      </c>
      <c r="E622" s="224">
        <v>0</v>
      </c>
      <c r="F622" s="224">
        <v>0</v>
      </c>
      <c r="G622" s="224">
        <v>0</v>
      </c>
      <c r="H622" s="224">
        <v>0</v>
      </c>
      <c r="I622" s="224">
        <v>0</v>
      </c>
    </row>
    <row r="623" spans="3:9" x14ac:dyDescent="0.25">
      <c r="C623" s="234" t="s">
        <v>793</v>
      </c>
      <c r="D623" s="224">
        <v>0</v>
      </c>
      <c r="E623" s="224">
        <v>0</v>
      </c>
      <c r="F623" s="224">
        <v>0</v>
      </c>
      <c r="G623" s="224">
        <v>0</v>
      </c>
      <c r="H623" s="224">
        <v>0</v>
      </c>
      <c r="I623" s="224">
        <v>0</v>
      </c>
    </row>
    <row r="624" spans="3:9" x14ac:dyDescent="0.25">
      <c r="C624" s="234" t="s">
        <v>794</v>
      </c>
      <c r="D624" s="224">
        <v>0</v>
      </c>
      <c r="E624" s="224">
        <v>0</v>
      </c>
      <c r="F624" s="224">
        <v>0</v>
      </c>
      <c r="G624" s="224">
        <v>0</v>
      </c>
      <c r="H624" s="224">
        <v>0</v>
      </c>
      <c r="I624" s="224">
        <v>0</v>
      </c>
    </row>
    <row r="625" spans="1:9" x14ac:dyDescent="0.25">
      <c r="C625" s="234" t="s">
        <v>795</v>
      </c>
      <c r="D625" s="224">
        <v>0</v>
      </c>
      <c r="E625" s="224">
        <v>0</v>
      </c>
      <c r="F625" s="224">
        <v>0</v>
      </c>
      <c r="G625" s="224">
        <v>0</v>
      </c>
      <c r="H625" s="224">
        <v>0</v>
      </c>
      <c r="I625" s="224">
        <v>0</v>
      </c>
    </row>
    <row r="626" spans="1:9" x14ac:dyDescent="0.25">
      <c r="C626" s="234" t="s">
        <v>796</v>
      </c>
      <c r="D626" s="224">
        <v>0</v>
      </c>
      <c r="E626" s="224">
        <v>0</v>
      </c>
      <c r="F626" s="224">
        <v>0</v>
      </c>
      <c r="G626" s="224">
        <v>0</v>
      </c>
      <c r="H626" s="224">
        <v>0</v>
      </c>
      <c r="I626" s="224">
        <v>0</v>
      </c>
    </row>
    <row r="627" spans="1:9" x14ac:dyDescent="0.25">
      <c r="C627" s="234" t="s">
        <v>797</v>
      </c>
      <c r="D627" s="224">
        <v>0</v>
      </c>
      <c r="E627" s="224">
        <v>0</v>
      </c>
      <c r="F627" s="224">
        <v>0</v>
      </c>
      <c r="G627" s="224">
        <v>0</v>
      </c>
      <c r="H627" s="224">
        <v>0</v>
      </c>
      <c r="I627" s="224">
        <v>0</v>
      </c>
    </row>
    <row r="628" spans="1:9" x14ac:dyDescent="0.25">
      <c r="C628" s="234" t="s">
        <v>289</v>
      </c>
      <c r="D628" s="224">
        <v>0</v>
      </c>
      <c r="E628" s="224">
        <v>0</v>
      </c>
      <c r="F628" s="224">
        <v>0</v>
      </c>
      <c r="G628" s="224">
        <v>0</v>
      </c>
      <c r="H628" s="224">
        <v>0</v>
      </c>
      <c r="I628" s="224">
        <v>0</v>
      </c>
    </row>
    <row r="629" spans="1:9" x14ac:dyDescent="0.25">
      <c r="C629" s="234" t="s">
        <v>290</v>
      </c>
      <c r="D629" s="224">
        <v>0</v>
      </c>
      <c r="E629" s="224">
        <v>0</v>
      </c>
      <c r="F629" s="224">
        <v>0</v>
      </c>
      <c r="G629" s="224">
        <v>0</v>
      </c>
      <c r="H629" s="224">
        <v>0</v>
      </c>
      <c r="I629" s="224">
        <v>0</v>
      </c>
    </row>
    <row r="630" spans="1:9" x14ac:dyDescent="0.25">
      <c r="C630" s="234" t="s">
        <v>798</v>
      </c>
      <c r="D630" s="224">
        <v>0</v>
      </c>
      <c r="E630" s="224">
        <v>0</v>
      </c>
      <c r="F630" s="224">
        <v>0</v>
      </c>
      <c r="G630" s="224">
        <v>0</v>
      </c>
      <c r="H630" s="224">
        <v>0</v>
      </c>
      <c r="I630" s="224">
        <v>0</v>
      </c>
    </row>
    <row r="631" spans="1:9" x14ac:dyDescent="0.25">
      <c r="C631" s="234" t="s">
        <v>799</v>
      </c>
      <c r="D631" s="224">
        <v>0</v>
      </c>
      <c r="E631" s="224">
        <v>0</v>
      </c>
      <c r="F631" s="224">
        <v>0</v>
      </c>
      <c r="G631" s="224">
        <v>0</v>
      </c>
      <c r="H631" s="224">
        <v>0</v>
      </c>
      <c r="I631" s="224">
        <v>0</v>
      </c>
    </row>
    <row r="632" spans="1:9" x14ac:dyDescent="0.25">
      <c r="C632" s="234" t="s">
        <v>291</v>
      </c>
      <c r="D632" s="224">
        <v>0</v>
      </c>
      <c r="E632" s="224">
        <v>0</v>
      </c>
      <c r="F632" s="224">
        <v>0</v>
      </c>
      <c r="G632" s="224">
        <v>0</v>
      </c>
      <c r="H632" s="224">
        <v>0</v>
      </c>
      <c r="I632" s="224">
        <v>0</v>
      </c>
    </row>
    <row r="633" spans="1:9" x14ac:dyDescent="0.25">
      <c r="C633" s="234" t="s">
        <v>334</v>
      </c>
      <c r="D633" s="224">
        <v>0</v>
      </c>
      <c r="E633" s="224">
        <v>0</v>
      </c>
      <c r="F633" s="224">
        <v>0</v>
      </c>
      <c r="G633" s="224">
        <v>0</v>
      </c>
      <c r="H633" s="224">
        <v>0</v>
      </c>
      <c r="I633" s="224">
        <v>0</v>
      </c>
    </row>
    <row r="634" spans="1:9" x14ac:dyDescent="0.25">
      <c r="C634" s="234" t="s">
        <v>335</v>
      </c>
      <c r="D634" s="224">
        <v>0</v>
      </c>
      <c r="E634" s="224">
        <v>0</v>
      </c>
      <c r="F634" s="224">
        <v>0</v>
      </c>
      <c r="G634" s="224">
        <v>0</v>
      </c>
      <c r="H634" s="224">
        <v>0</v>
      </c>
      <c r="I634" s="224">
        <v>0</v>
      </c>
    </row>
    <row r="635" spans="1:9" x14ac:dyDescent="0.25">
      <c r="A635" s="225" t="s">
        <v>292</v>
      </c>
      <c r="B635" s="234"/>
      <c r="C635" s="234"/>
      <c r="D635" s="226">
        <v>0</v>
      </c>
      <c r="E635" s="226">
        <v>0</v>
      </c>
      <c r="F635" s="226">
        <v>0</v>
      </c>
      <c r="G635" s="226">
        <v>0</v>
      </c>
      <c r="H635" s="226">
        <v>0</v>
      </c>
      <c r="I635" s="226">
        <v>0</v>
      </c>
    </row>
    <row r="637" spans="1:9" x14ac:dyDescent="0.25">
      <c r="B637" s="234" t="s">
        <v>84</v>
      </c>
      <c r="C637" s="234" t="s">
        <v>285</v>
      </c>
      <c r="D637" s="224">
        <v>1</v>
      </c>
      <c r="E637" s="224">
        <v>1</v>
      </c>
      <c r="F637" s="224">
        <v>0</v>
      </c>
      <c r="G637" s="224">
        <v>19</v>
      </c>
      <c r="H637" s="224">
        <v>16</v>
      </c>
      <c r="I637" s="224">
        <v>-3</v>
      </c>
    </row>
    <row r="638" spans="1:9" x14ac:dyDescent="0.25">
      <c r="C638" s="234" t="s">
        <v>783</v>
      </c>
      <c r="D638" s="224">
        <v>1</v>
      </c>
      <c r="E638" s="224">
        <v>1</v>
      </c>
      <c r="F638" s="224">
        <v>0</v>
      </c>
      <c r="G638" s="224">
        <v>17</v>
      </c>
      <c r="H638" s="224">
        <v>12</v>
      </c>
      <c r="I638" s="224">
        <v>-5</v>
      </c>
    </row>
    <row r="639" spans="1:9" x14ac:dyDescent="0.25">
      <c r="C639" s="234" t="s">
        <v>286</v>
      </c>
      <c r="D639" s="224">
        <v>2</v>
      </c>
      <c r="E639" s="224">
        <v>2</v>
      </c>
      <c r="F639" s="224">
        <v>0</v>
      </c>
      <c r="G639" s="224">
        <v>49</v>
      </c>
      <c r="H639" s="224">
        <v>71</v>
      </c>
      <c r="I639" s="224">
        <v>22</v>
      </c>
    </row>
    <row r="640" spans="1:9" x14ac:dyDescent="0.25">
      <c r="C640" s="234" t="s">
        <v>287</v>
      </c>
      <c r="D640" s="224">
        <v>1</v>
      </c>
      <c r="E640" s="224">
        <v>1</v>
      </c>
      <c r="F640" s="224">
        <v>0</v>
      </c>
      <c r="G640" s="224">
        <v>24</v>
      </c>
      <c r="H640" s="224">
        <v>35</v>
      </c>
      <c r="I640" s="224">
        <v>11</v>
      </c>
    </row>
    <row r="641" spans="3:9" x14ac:dyDescent="0.25">
      <c r="C641" s="234" t="s">
        <v>440</v>
      </c>
      <c r="D641" s="224">
        <v>0</v>
      </c>
      <c r="E641" s="224">
        <v>1</v>
      </c>
      <c r="F641" s="224">
        <v>1</v>
      </c>
      <c r="G641" s="224">
        <v>0</v>
      </c>
      <c r="H641" s="224">
        <v>16</v>
      </c>
      <c r="I641" s="224">
        <v>16</v>
      </c>
    </row>
    <row r="642" spans="3:9" x14ac:dyDescent="0.25">
      <c r="C642" s="234" t="s">
        <v>784</v>
      </c>
      <c r="D642" s="224">
        <v>1</v>
      </c>
      <c r="E642" s="224">
        <v>1</v>
      </c>
      <c r="F642" s="224">
        <v>0</v>
      </c>
      <c r="G642" s="224">
        <v>26</v>
      </c>
      <c r="H642" s="224">
        <v>25</v>
      </c>
      <c r="I642" s="224">
        <v>-1</v>
      </c>
    </row>
    <row r="643" spans="3:9" x14ac:dyDescent="0.25">
      <c r="C643" s="234" t="s">
        <v>441</v>
      </c>
      <c r="D643" s="224">
        <v>0</v>
      </c>
      <c r="E643" s="224">
        <v>1</v>
      </c>
      <c r="F643" s="224">
        <v>1</v>
      </c>
      <c r="G643" s="224">
        <v>0</v>
      </c>
      <c r="H643" s="224">
        <v>16</v>
      </c>
      <c r="I643" s="224">
        <v>16</v>
      </c>
    </row>
    <row r="644" spans="3:9" x14ac:dyDescent="0.25">
      <c r="C644" s="234" t="s">
        <v>785</v>
      </c>
      <c r="D644" s="224">
        <v>2</v>
      </c>
      <c r="E644" s="224">
        <v>0</v>
      </c>
      <c r="F644" s="224">
        <v>-2</v>
      </c>
      <c r="G644" s="224">
        <v>2</v>
      </c>
      <c r="H644" s="224">
        <v>0</v>
      </c>
      <c r="I644" s="224">
        <v>-2</v>
      </c>
    </row>
    <row r="645" spans="3:9" x14ac:dyDescent="0.25">
      <c r="C645" s="234" t="s">
        <v>786</v>
      </c>
      <c r="D645" s="224">
        <v>0</v>
      </c>
      <c r="E645" s="224">
        <v>1</v>
      </c>
      <c r="F645" s="224">
        <v>1</v>
      </c>
      <c r="G645" s="224">
        <v>0</v>
      </c>
      <c r="H645" s="224">
        <v>2</v>
      </c>
      <c r="I645" s="224">
        <v>2</v>
      </c>
    </row>
    <row r="646" spans="3:9" x14ac:dyDescent="0.25">
      <c r="C646" s="234" t="s">
        <v>787</v>
      </c>
      <c r="D646" s="224">
        <v>1</v>
      </c>
      <c r="E646" s="224">
        <v>0</v>
      </c>
      <c r="F646" s="224">
        <v>-1</v>
      </c>
      <c r="G646" s="224">
        <v>1</v>
      </c>
      <c r="H646" s="224">
        <v>0</v>
      </c>
      <c r="I646" s="224">
        <v>-1</v>
      </c>
    </row>
    <row r="647" spans="3:9" x14ac:dyDescent="0.25">
      <c r="C647" s="234" t="s">
        <v>788</v>
      </c>
      <c r="D647" s="224">
        <v>2</v>
      </c>
      <c r="E647" s="224">
        <v>0</v>
      </c>
      <c r="F647" s="224">
        <v>-2</v>
      </c>
      <c r="G647" s="224">
        <v>5</v>
      </c>
      <c r="H647" s="224">
        <v>0</v>
      </c>
      <c r="I647" s="224">
        <v>-5</v>
      </c>
    </row>
    <row r="648" spans="3:9" x14ac:dyDescent="0.25">
      <c r="C648" s="234" t="s">
        <v>789</v>
      </c>
      <c r="D648" s="224">
        <v>1</v>
      </c>
      <c r="E648" s="224">
        <v>1</v>
      </c>
      <c r="F648" s="224">
        <v>0</v>
      </c>
      <c r="G648" s="224">
        <v>21</v>
      </c>
      <c r="H648" s="224">
        <v>35</v>
      </c>
      <c r="I648" s="224">
        <v>14</v>
      </c>
    </row>
    <row r="649" spans="3:9" x14ac:dyDescent="0.25">
      <c r="C649" s="234" t="s">
        <v>790</v>
      </c>
      <c r="D649" s="224">
        <v>1</v>
      </c>
      <c r="E649" s="224">
        <v>0</v>
      </c>
      <c r="F649" s="224">
        <v>-1</v>
      </c>
      <c r="G649" s="224">
        <v>6</v>
      </c>
      <c r="H649" s="224">
        <v>0</v>
      </c>
      <c r="I649" s="224">
        <v>-6</v>
      </c>
    </row>
    <row r="650" spans="3:9" x14ac:dyDescent="0.25">
      <c r="C650" s="234" t="s">
        <v>288</v>
      </c>
      <c r="D650" s="224">
        <v>5</v>
      </c>
      <c r="E650" s="224">
        <v>6</v>
      </c>
      <c r="F650" s="224">
        <v>1</v>
      </c>
      <c r="G650" s="224">
        <v>7</v>
      </c>
      <c r="H650" s="224">
        <v>4</v>
      </c>
      <c r="I650" s="224">
        <v>-3</v>
      </c>
    </row>
    <row r="651" spans="3:9" x14ac:dyDescent="0.25">
      <c r="C651" s="234" t="s">
        <v>333</v>
      </c>
      <c r="D651" s="224">
        <v>1</v>
      </c>
      <c r="E651" s="224">
        <v>0</v>
      </c>
      <c r="F651" s="224">
        <v>-1</v>
      </c>
      <c r="G651" s="224">
        <v>9</v>
      </c>
      <c r="H651" s="224">
        <v>0</v>
      </c>
      <c r="I651" s="224">
        <v>-9</v>
      </c>
    </row>
    <row r="652" spans="3:9" x14ac:dyDescent="0.25">
      <c r="C652" s="234" t="s">
        <v>299</v>
      </c>
      <c r="D652" s="224">
        <v>1</v>
      </c>
      <c r="E652" s="224">
        <v>0</v>
      </c>
      <c r="F652" s="224">
        <v>-1</v>
      </c>
      <c r="G652" s="224">
        <v>1</v>
      </c>
      <c r="H652" s="224">
        <v>0</v>
      </c>
      <c r="I652" s="224">
        <v>-1</v>
      </c>
    </row>
    <row r="653" spans="3:9" x14ac:dyDescent="0.25">
      <c r="C653" s="234" t="s">
        <v>791</v>
      </c>
      <c r="D653" s="224">
        <v>1</v>
      </c>
      <c r="E653" s="224">
        <v>0</v>
      </c>
      <c r="F653" s="224">
        <v>-1</v>
      </c>
      <c r="G653" s="224">
        <v>8</v>
      </c>
      <c r="H653" s="224">
        <v>0</v>
      </c>
      <c r="I653" s="224">
        <v>-8</v>
      </c>
    </row>
    <row r="654" spans="3:9" x14ac:dyDescent="0.25">
      <c r="C654" s="234" t="s">
        <v>792</v>
      </c>
      <c r="D654" s="224">
        <v>0</v>
      </c>
      <c r="E654" s="224">
        <v>1</v>
      </c>
      <c r="F654" s="224">
        <v>1</v>
      </c>
      <c r="G654" s="224">
        <v>0</v>
      </c>
      <c r="H654" s="224">
        <v>9</v>
      </c>
      <c r="I654" s="224">
        <v>9</v>
      </c>
    </row>
    <row r="655" spans="3:9" x14ac:dyDescent="0.25">
      <c r="C655" s="234" t="s">
        <v>793</v>
      </c>
      <c r="D655" s="224">
        <v>0</v>
      </c>
      <c r="E655" s="224">
        <v>1</v>
      </c>
      <c r="F655" s="224">
        <v>1</v>
      </c>
      <c r="G655" s="224">
        <v>0</v>
      </c>
      <c r="H655" s="224">
        <v>11</v>
      </c>
      <c r="I655" s="224">
        <v>11</v>
      </c>
    </row>
    <row r="656" spans="3:9" x14ac:dyDescent="0.25">
      <c r="C656" s="234" t="s">
        <v>794</v>
      </c>
      <c r="D656" s="224">
        <v>1</v>
      </c>
      <c r="E656" s="224">
        <v>0</v>
      </c>
      <c r="F656" s="224">
        <v>-1</v>
      </c>
      <c r="G656" s="224">
        <v>11</v>
      </c>
      <c r="H656" s="224">
        <v>0</v>
      </c>
      <c r="I656" s="224">
        <v>-11</v>
      </c>
    </row>
    <row r="657" spans="1:9" x14ac:dyDescent="0.25">
      <c r="C657" s="234" t="s">
        <v>795</v>
      </c>
      <c r="D657" s="224">
        <v>1</v>
      </c>
      <c r="E657" s="224">
        <v>0</v>
      </c>
      <c r="F657" s="224">
        <v>-1</v>
      </c>
      <c r="G657" s="224">
        <v>5</v>
      </c>
      <c r="H657" s="224">
        <v>0</v>
      </c>
      <c r="I657" s="224">
        <v>-5</v>
      </c>
    </row>
    <row r="658" spans="1:9" x14ac:dyDescent="0.25">
      <c r="C658" s="234" t="s">
        <v>796</v>
      </c>
      <c r="D658" s="224">
        <v>1</v>
      </c>
      <c r="E658" s="224">
        <v>1</v>
      </c>
      <c r="F658" s="224">
        <v>0</v>
      </c>
      <c r="G658" s="224">
        <v>6</v>
      </c>
      <c r="H658" s="224">
        <v>6</v>
      </c>
      <c r="I658" s="224">
        <v>0</v>
      </c>
    </row>
    <row r="659" spans="1:9" x14ac:dyDescent="0.25">
      <c r="C659" s="234" t="s">
        <v>797</v>
      </c>
      <c r="D659" s="224">
        <v>2</v>
      </c>
      <c r="E659" s="224">
        <v>2</v>
      </c>
      <c r="F659" s="224">
        <v>0</v>
      </c>
      <c r="G659" s="224">
        <v>17</v>
      </c>
      <c r="H659" s="224">
        <v>15</v>
      </c>
      <c r="I659" s="224">
        <v>-2</v>
      </c>
    </row>
    <row r="660" spans="1:9" x14ac:dyDescent="0.25">
      <c r="C660" s="234" t="s">
        <v>289</v>
      </c>
      <c r="D660" s="224">
        <v>2</v>
      </c>
      <c r="E660" s="224">
        <v>1</v>
      </c>
      <c r="F660" s="224">
        <v>-1</v>
      </c>
      <c r="G660" s="224">
        <v>2</v>
      </c>
      <c r="H660" s="224">
        <v>1</v>
      </c>
      <c r="I660" s="224">
        <v>-1</v>
      </c>
    </row>
    <row r="661" spans="1:9" x14ac:dyDescent="0.25">
      <c r="C661" s="234" t="s">
        <v>290</v>
      </c>
      <c r="D661" s="224">
        <v>2</v>
      </c>
      <c r="E661" s="224">
        <v>1</v>
      </c>
      <c r="F661" s="224">
        <v>-1</v>
      </c>
      <c r="G661" s="224">
        <v>65</v>
      </c>
      <c r="H661" s="224">
        <v>35</v>
      </c>
      <c r="I661" s="224">
        <v>-30</v>
      </c>
    </row>
    <row r="662" spans="1:9" x14ac:dyDescent="0.25">
      <c r="C662" s="234" t="s">
        <v>798</v>
      </c>
      <c r="D662" s="224">
        <v>0</v>
      </c>
      <c r="E662" s="224">
        <v>3</v>
      </c>
      <c r="F662" s="224">
        <v>3</v>
      </c>
      <c r="G662" s="224">
        <v>0</v>
      </c>
      <c r="H662" s="224">
        <v>3</v>
      </c>
      <c r="I662" s="224">
        <v>3</v>
      </c>
    </row>
    <row r="663" spans="1:9" x14ac:dyDescent="0.25">
      <c r="C663" s="234" t="s">
        <v>799</v>
      </c>
      <c r="D663" s="224">
        <v>1</v>
      </c>
      <c r="E663" s="224">
        <v>0</v>
      </c>
      <c r="F663" s="224">
        <v>-1</v>
      </c>
      <c r="G663" s="224">
        <v>20</v>
      </c>
      <c r="H663" s="224">
        <v>0</v>
      </c>
      <c r="I663" s="224">
        <v>-20</v>
      </c>
    </row>
    <row r="664" spans="1:9" x14ac:dyDescent="0.25">
      <c r="C664" s="234" t="s">
        <v>291</v>
      </c>
      <c r="D664" s="224">
        <v>0</v>
      </c>
      <c r="E664" s="224">
        <v>1</v>
      </c>
      <c r="F664" s="224">
        <v>1</v>
      </c>
      <c r="G664" s="224">
        <v>0</v>
      </c>
      <c r="H664" s="224">
        <v>18</v>
      </c>
      <c r="I664" s="224">
        <v>18</v>
      </c>
    </row>
    <row r="665" spans="1:9" x14ac:dyDescent="0.25">
      <c r="C665" s="234" t="s">
        <v>334</v>
      </c>
      <c r="D665" s="224">
        <v>2</v>
      </c>
      <c r="E665" s="224">
        <v>1</v>
      </c>
      <c r="F665" s="224">
        <v>-1</v>
      </c>
      <c r="G665" s="224">
        <v>2</v>
      </c>
      <c r="H665" s="224">
        <v>1</v>
      </c>
      <c r="I665" s="224">
        <v>-1</v>
      </c>
    </row>
    <row r="666" spans="1:9" x14ac:dyDescent="0.25">
      <c r="C666" s="234" t="s">
        <v>335</v>
      </c>
      <c r="D666" s="224">
        <v>1</v>
      </c>
      <c r="E666" s="224">
        <v>0</v>
      </c>
      <c r="F666" s="224">
        <v>-1</v>
      </c>
      <c r="G666" s="224">
        <v>12</v>
      </c>
      <c r="H666" s="224">
        <v>0</v>
      </c>
      <c r="I666" s="224">
        <v>-12</v>
      </c>
    </row>
    <row r="667" spans="1:9" x14ac:dyDescent="0.25">
      <c r="A667" s="225" t="s">
        <v>293</v>
      </c>
      <c r="B667" s="234"/>
      <c r="C667" s="234"/>
      <c r="D667" s="226">
        <v>34</v>
      </c>
      <c r="E667" s="226">
        <v>28</v>
      </c>
      <c r="F667" s="226">
        <v>-6</v>
      </c>
      <c r="G667" s="226">
        <v>335</v>
      </c>
      <c r="H667" s="226">
        <v>331</v>
      </c>
      <c r="I667" s="226">
        <v>-4</v>
      </c>
    </row>
    <row r="669" spans="1:9" x14ac:dyDescent="0.25">
      <c r="B669" s="234" t="s">
        <v>294</v>
      </c>
      <c r="C669" s="234" t="s">
        <v>270</v>
      </c>
      <c r="D669" s="224">
        <v>0</v>
      </c>
      <c r="E669" s="224">
        <v>0</v>
      </c>
      <c r="F669" s="224">
        <v>0</v>
      </c>
      <c r="G669" s="224">
        <v>0</v>
      </c>
      <c r="H669" s="224">
        <v>0</v>
      </c>
      <c r="I669" s="224">
        <v>0</v>
      </c>
    </row>
    <row r="670" spans="1:9" x14ac:dyDescent="0.25">
      <c r="C670" s="234" t="s">
        <v>271</v>
      </c>
      <c r="D670" s="224">
        <v>0</v>
      </c>
      <c r="E670" s="224">
        <v>0</v>
      </c>
      <c r="F670" s="224">
        <v>0</v>
      </c>
      <c r="G670" s="224">
        <v>0</v>
      </c>
      <c r="H670" s="224">
        <v>0</v>
      </c>
      <c r="I670" s="224">
        <v>0</v>
      </c>
    </row>
    <row r="671" spans="1:9" x14ac:dyDescent="0.25">
      <c r="A671" s="225" t="s">
        <v>295</v>
      </c>
      <c r="B671" s="234"/>
      <c r="C671" s="234"/>
      <c r="D671" s="226">
        <v>0</v>
      </c>
      <c r="E671" s="226">
        <v>0</v>
      </c>
      <c r="F671" s="226">
        <v>0</v>
      </c>
      <c r="G671" s="226">
        <v>0</v>
      </c>
      <c r="H671" s="226">
        <v>0</v>
      </c>
      <c r="I671" s="226">
        <v>0</v>
      </c>
    </row>
    <row r="673" spans="1:9" x14ac:dyDescent="0.25">
      <c r="B673" s="234" t="s">
        <v>85</v>
      </c>
      <c r="C673" s="234" t="s">
        <v>800</v>
      </c>
      <c r="D673" s="224">
        <v>1</v>
      </c>
      <c r="E673" s="224">
        <v>1</v>
      </c>
      <c r="F673" s="224">
        <v>0</v>
      </c>
      <c r="G673" s="224">
        <v>22</v>
      </c>
      <c r="H673" s="224">
        <v>13</v>
      </c>
      <c r="I673" s="224">
        <v>-9</v>
      </c>
    </row>
    <row r="674" spans="1:9" x14ac:dyDescent="0.25">
      <c r="C674" s="234" t="s">
        <v>801</v>
      </c>
      <c r="D674" s="224">
        <v>1</v>
      </c>
      <c r="E674" s="224">
        <v>0</v>
      </c>
      <c r="F674" s="224">
        <v>-1</v>
      </c>
      <c r="G674" s="224">
        <v>17</v>
      </c>
      <c r="H674" s="224">
        <v>0</v>
      </c>
      <c r="I674" s="224">
        <v>-17</v>
      </c>
    </row>
    <row r="675" spans="1:9" x14ac:dyDescent="0.25">
      <c r="C675" s="234" t="s">
        <v>802</v>
      </c>
      <c r="D675" s="224">
        <v>2</v>
      </c>
      <c r="E675" s="224">
        <v>2</v>
      </c>
      <c r="F675" s="224">
        <v>0</v>
      </c>
      <c r="G675" s="224">
        <v>40</v>
      </c>
      <c r="H675" s="224">
        <v>50</v>
      </c>
      <c r="I675" s="224">
        <v>10</v>
      </c>
    </row>
    <row r="676" spans="1:9" x14ac:dyDescent="0.25">
      <c r="C676" s="234" t="s">
        <v>803</v>
      </c>
      <c r="D676" s="224">
        <v>3</v>
      </c>
      <c r="E676" s="224">
        <v>4</v>
      </c>
      <c r="F676" s="224">
        <v>1</v>
      </c>
      <c r="G676" s="224">
        <v>40</v>
      </c>
      <c r="H676" s="224">
        <v>50</v>
      </c>
      <c r="I676" s="224">
        <v>10</v>
      </c>
    </row>
    <row r="677" spans="1:9" x14ac:dyDescent="0.25">
      <c r="C677" s="234" t="s">
        <v>804</v>
      </c>
      <c r="D677" s="224">
        <v>0</v>
      </c>
      <c r="E677" s="224">
        <v>2</v>
      </c>
      <c r="F677" s="224">
        <v>2</v>
      </c>
      <c r="G677" s="224">
        <v>0</v>
      </c>
      <c r="H677" s="224">
        <v>27</v>
      </c>
      <c r="I677" s="224">
        <v>27</v>
      </c>
    </row>
    <row r="678" spans="1:9" x14ac:dyDescent="0.25">
      <c r="C678" s="234" t="s">
        <v>805</v>
      </c>
      <c r="D678" s="224">
        <v>3</v>
      </c>
      <c r="E678" s="224">
        <v>3</v>
      </c>
      <c r="F678" s="224">
        <v>0</v>
      </c>
      <c r="G678" s="224">
        <v>75</v>
      </c>
      <c r="H678" s="224">
        <v>59</v>
      </c>
      <c r="I678" s="224">
        <v>-16</v>
      </c>
    </row>
    <row r="679" spans="1:9" x14ac:dyDescent="0.25">
      <c r="C679" s="234" t="s">
        <v>806</v>
      </c>
      <c r="D679" s="224">
        <v>3</v>
      </c>
      <c r="E679" s="224">
        <v>1</v>
      </c>
      <c r="F679" s="224">
        <v>-2</v>
      </c>
      <c r="G679" s="224">
        <v>60</v>
      </c>
      <c r="H679" s="224">
        <v>19</v>
      </c>
      <c r="I679" s="224">
        <v>-41</v>
      </c>
    </row>
    <row r="680" spans="1:9" x14ac:dyDescent="0.25">
      <c r="C680" s="234" t="s">
        <v>807</v>
      </c>
      <c r="D680" s="224">
        <v>0</v>
      </c>
      <c r="E680" s="224">
        <v>6</v>
      </c>
      <c r="F680" s="224">
        <v>6</v>
      </c>
      <c r="G680" s="224">
        <v>0</v>
      </c>
      <c r="H680" s="224">
        <v>40</v>
      </c>
      <c r="I680" s="224">
        <v>40</v>
      </c>
    </row>
    <row r="681" spans="1:9" x14ac:dyDescent="0.25">
      <c r="C681" s="234" t="s">
        <v>808</v>
      </c>
      <c r="D681" s="224">
        <v>7</v>
      </c>
      <c r="E681" s="224">
        <v>0</v>
      </c>
      <c r="F681" s="224">
        <v>-7</v>
      </c>
      <c r="G681" s="224">
        <v>76</v>
      </c>
      <c r="H681" s="224">
        <v>0</v>
      </c>
      <c r="I681" s="224">
        <v>-76</v>
      </c>
    </row>
    <row r="682" spans="1:9" x14ac:dyDescent="0.25">
      <c r="C682" s="234" t="s">
        <v>809</v>
      </c>
      <c r="D682" s="224">
        <v>2</v>
      </c>
      <c r="E682" s="224">
        <v>2</v>
      </c>
      <c r="F682" s="224">
        <v>0</v>
      </c>
      <c r="G682" s="224">
        <v>33</v>
      </c>
      <c r="H682" s="224">
        <v>20</v>
      </c>
      <c r="I682" s="224">
        <v>-13</v>
      </c>
    </row>
    <row r="683" spans="1:9" x14ac:dyDescent="0.25">
      <c r="C683" s="234" t="s">
        <v>810</v>
      </c>
      <c r="D683" s="224">
        <v>3</v>
      </c>
      <c r="E683" s="224">
        <v>2</v>
      </c>
      <c r="F683" s="224">
        <v>-1</v>
      </c>
      <c r="G683" s="224">
        <v>54</v>
      </c>
      <c r="H683" s="224">
        <v>38</v>
      </c>
      <c r="I683" s="224">
        <v>-16</v>
      </c>
    </row>
    <row r="684" spans="1:9" x14ac:dyDescent="0.25">
      <c r="A684" s="225" t="s">
        <v>811</v>
      </c>
      <c r="B684" s="234"/>
      <c r="C684" s="234"/>
      <c r="D684" s="226">
        <v>25</v>
      </c>
      <c r="E684" s="226">
        <v>23</v>
      </c>
      <c r="F684" s="226">
        <v>-2</v>
      </c>
      <c r="G684" s="226">
        <v>417</v>
      </c>
      <c r="H684" s="226">
        <v>316</v>
      </c>
      <c r="I684" s="226">
        <v>-101</v>
      </c>
    </row>
    <row r="685" spans="1:9" x14ac:dyDescent="0.25">
      <c r="A685" s="225" t="s">
        <v>296</v>
      </c>
      <c r="B685" s="234"/>
      <c r="C685" s="234"/>
      <c r="D685" s="226">
        <v>241</v>
      </c>
      <c r="E685" s="226">
        <v>271</v>
      </c>
      <c r="F685" s="226">
        <v>30</v>
      </c>
      <c r="G685" s="226">
        <v>2886</v>
      </c>
      <c r="H685" s="226">
        <v>2717</v>
      </c>
      <c r="I685" s="226">
        <v>-169</v>
      </c>
    </row>
    <row r="686" spans="1:9" x14ac:dyDescent="0.25">
      <c r="A686" s="225" t="s">
        <v>297</v>
      </c>
      <c r="B686" s="234"/>
      <c r="C686" s="234"/>
      <c r="D686" s="226">
        <v>566</v>
      </c>
      <c r="E686" s="226">
        <v>631</v>
      </c>
      <c r="F686" s="226">
        <v>65</v>
      </c>
      <c r="G686" s="226">
        <v>6939</v>
      </c>
      <c r="H686" s="226">
        <v>6809</v>
      </c>
      <c r="I686" s="226">
        <v>-130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r:id="rId1"/>
  <headerFooter>
    <oddFooter>&amp;CWebfocus  (Registration/Classes) Report Name: Classes offered Comparison (enrollment difference)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38"/>
  <sheetViews>
    <sheetView zoomScaleNormal="100" zoomScaleSheetLayoutView="100" workbookViewId="0">
      <selection activeCell="D37" sqref="D37"/>
    </sheetView>
  </sheetViews>
  <sheetFormatPr defaultRowHeight="13.2" x14ac:dyDescent="0.25"/>
  <cols>
    <col min="1" max="1" width="24" customWidth="1"/>
    <col min="4" max="4" width="12.33203125" bestFit="1" customWidth="1"/>
    <col min="5" max="5" width="12.33203125" customWidth="1"/>
    <col min="6" max="6" width="13.33203125" bestFit="1" customWidth="1"/>
    <col min="7" max="7" width="13.6640625" bestFit="1" customWidth="1"/>
  </cols>
  <sheetData>
    <row r="1" spans="1:7" x14ac:dyDescent="0.25">
      <c r="A1" s="266" t="s">
        <v>37</v>
      </c>
      <c r="B1" s="267"/>
      <c r="C1" s="267"/>
      <c r="D1" s="267"/>
      <c r="E1" s="267"/>
      <c r="F1" s="267"/>
      <c r="G1" s="267"/>
    </row>
    <row r="2" spans="1:7" x14ac:dyDescent="0.25">
      <c r="A2" s="268" t="s">
        <v>104</v>
      </c>
      <c r="B2" s="269"/>
      <c r="C2" s="269"/>
      <c r="D2" s="269"/>
      <c r="E2" s="269"/>
      <c r="F2" s="269"/>
      <c r="G2" s="269"/>
    </row>
    <row r="3" spans="1:7" x14ac:dyDescent="0.25">
      <c r="A3" s="268" t="s">
        <v>405</v>
      </c>
      <c r="B3" s="269"/>
      <c r="C3" s="269"/>
      <c r="D3" s="269"/>
      <c r="E3" s="269"/>
      <c r="F3" s="269"/>
      <c r="G3" s="269"/>
    </row>
    <row r="4" spans="1:7" x14ac:dyDescent="0.25">
      <c r="A4" s="54" t="s">
        <v>69</v>
      </c>
      <c r="B4" s="54" t="s">
        <v>38</v>
      </c>
      <c r="C4" s="54" t="s">
        <v>39</v>
      </c>
      <c r="D4" s="199" t="s">
        <v>406</v>
      </c>
      <c r="E4" s="183" t="s">
        <v>336</v>
      </c>
      <c r="F4" s="184" t="s">
        <v>40</v>
      </c>
      <c r="G4" s="54" t="s">
        <v>41</v>
      </c>
    </row>
    <row r="5" spans="1:7" s="144" customFormat="1" ht="13.8" x14ac:dyDescent="0.3">
      <c r="A5" s="159"/>
      <c r="B5" s="151" t="s">
        <v>109</v>
      </c>
      <c r="C5" s="151" t="s">
        <v>43</v>
      </c>
      <c r="D5" s="43">
        <v>177</v>
      </c>
      <c r="E5" s="44">
        <v>150</v>
      </c>
      <c r="F5" s="149">
        <f>SUM(D5-E5)</f>
        <v>27</v>
      </c>
      <c r="G5" s="161">
        <f>+F5/E5</f>
        <v>0.18</v>
      </c>
    </row>
    <row r="6" spans="1:7" s="144" customFormat="1" ht="13.8" x14ac:dyDescent="0.3">
      <c r="A6" s="159"/>
      <c r="B6" s="145"/>
      <c r="C6" s="151" t="s">
        <v>44</v>
      </c>
      <c r="D6" s="43">
        <v>144</v>
      </c>
      <c r="E6" s="44">
        <v>81</v>
      </c>
      <c r="F6" s="149">
        <f>SUM(D6-E6)</f>
        <v>63</v>
      </c>
      <c r="G6" s="161">
        <f>+F6/E6</f>
        <v>0.77777777777777779</v>
      </c>
    </row>
    <row r="7" spans="1:7" s="144" customFormat="1" ht="13.8" x14ac:dyDescent="0.3">
      <c r="A7" s="159"/>
      <c r="B7" s="145"/>
      <c r="C7" s="151" t="s">
        <v>45</v>
      </c>
      <c r="D7" s="43">
        <v>1080</v>
      </c>
      <c r="E7" s="44">
        <v>1286</v>
      </c>
      <c r="F7" s="149">
        <f>SUM(D7-E7)</f>
        <v>-206</v>
      </c>
      <c r="G7" s="161">
        <f>+F7/E7</f>
        <v>-0.16018662519440124</v>
      </c>
    </row>
    <row r="8" spans="1:7" s="144" customFormat="1" ht="13.8" x14ac:dyDescent="0.3">
      <c r="A8" s="160" t="s">
        <v>110</v>
      </c>
      <c r="B8" s="153"/>
      <c r="C8" s="153"/>
      <c r="D8" s="167">
        <f>SUM(D5:D7)</f>
        <v>1401</v>
      </c>
      <c r="E8" s="50">
        <f>SUM(E5:E7)</f>
        <v>1517</v>
      </c>
      <c r="F8" s="156">
        <f>SUM(D8-E8)</f>
        <v>-116</v>
      </c>
      <c r="G8" s="162">
        <f>+F8/E8</f>
        <v>-7.6466710613052075E-2</v>
      </c>
    </row>
    <row r="9" spans="1:7" s="100" customFormat="1" x14ac:dyDescent="0.25">
      <c r="A9" s="171"/>
      <c r="B9" s="172"/>
      <c r="C9" s="172"/>
      <c r="D9" s="173"/>
      <c r="E9" s="174"/>
      <c r="F9" s="172"/>
      <c r="G9" s="175"/>
    </row>
    <row r="10" spans="1:7" ht="13.8" x14ac:dyDescent="0.3">
      <c r="A10" s="55"/>
      <c r="B10" s="42" t="s">
        <v>70</v>
      </c>
      <c r="C10" s="42" t="s">
        <v>43</v>
      </c>
      <c r="D10" s="43">
        <v>0</v>
      </c>
      <c r="E10" s="44">
        <v>0</v>
      </c>
      <c r="F10" s="45">
        <f>SUM(D10-E10)</f>
        <v>0</v>
      </c>
      <c r="G10" s="161" t="e">
        <f>+F10/E10</f>
        <v>#DIV/0!</v>
      </c>
    </row>
    <row r="11" spans="1:7" ht="13.8" x14ac:dyDescent="0.3">
      <c r="A11" s="55"/>
      <c r="B11" s="2"/>
      <c r="C11" s="42" t="s">
        <v>44</v>
      </c>
      <c r="D11" s="43">
        <v>0</v>
      </c>
      <c r="E11" s="44">
        <v>0</v>
      </c>
      <c r="F11" s="45">
        <f>SUM(D11-E11)</f>
        <v>0</v>
      </c>
      <c r="G11" s="161" t="e">
        <f>+F11/E11</f>
        <v>#DIV/0!</v>
      </c>
    </row>
    <row r="12" spans="1:7" ht="13.8" x14ac:dyDescent="0.3">
      <c r="A12" s="55"/>
      <c r="B12" s="2"/>
      <c r="C12" s="42" t="s">
        <v>45</v>
      </c>
      <c r="D12" s="43">
        <v>0</v>
      </c>
      <c r="E12" s="44">
        <v>0</v>
      </c>
      <c r="F12" s="45">
        <f>SUM(D12-E12)</f>
        <v>0</v>
      </c>
      <c r="G12" s="161" t="e">
        <f>+F12/E12</f>
        <v>#DIV/0!</v>
      </c>
    </row>
    <row r="13" spans="1:7" ht="13.8" x14ac:dyDescent="0.3">
      <c r="A13" s="56" t="s">
        <v>71</v>
      </c>
      <c r="B13" s="48"/>
      <c r="C13" s="48"/>
      <c r="D13" s="49">
        <f>SUM(D10:D12)</f>
        <v>0</v>
      </c>
      <c r="E13" s="50">
        <f>SUM(E10:E12)</f>
        <v>0</v>
      </c>
      <c r="F13" s="51">
        <f>SUM(D13-E13)</f>
        <v>0</v>
      </c>
      <c r="G13" s="162" t="e">
        <f>+F13/E13</f>
        <v>#DIV/0!</v>
      </c>
    </row>
    <row r="14" spans="1:7" ht="13.8" x14ac:dyDescent="0.3">
      <c r="A14" s="66"/>
      <c r="B14" s="48"/>
      <c r="C14" s="48"/>
      <c r="D14" s="49"/>
      <c r="E14" s="50"/>
      <c r="F14" s="51"/>
      <c r="G14" s="162"/>
    </row>
    <row r="15" spans="1:7" ht="13.8" x14ac:dyDescent="0.3">
      <c r="A15" s="47"/>
      <c r="B15" s="42" t="s">
        <v>93</v>
      </c>
      <c r="C15" s="42" t="s">
        <v>44</v>
      </c>
      <c r="D15" s="57">
        <v>552</v>
      </c>
      <c r="E15" s="58">
        <v>513</v>
      </c>
      <c r="F15" s="45">
        <f>SUM(D15-E15)</f>
        <v>39</v>
      </c>
      <c r="G15" s="161">
        <f>+F15/E15</f>
        <v>7.6023391812865493E-2</v>
      </c>
    </row>
    <row r="16" spans="1:7" ht="13.8" x14ac:dyDescent="0.3">
      <c r="A16" s="47" t="s">
        <v>72</v>
      </c>
      <c r="B16" s="48"/>
      <c r="C16" s="42"/>
      <c r="D16" s="49">
        <f>SUM(D15)</f>
        <v>552</v>
      </c>
      <c r="E16" s="50">
        <f>SUM(E15)</f>
        <v>513</v>
      </c>
      <c r="F16" s="59">
        <f>SUM(D16-E16)</f>
        <v>39</v>
      </c>
      <c r="G16" s="60">
        <f>+F16/E16</f>
        <v>7.6023391812865493E-2</v>
      </c>
    </row>
    <row r="17" spans="1:7" ht="13.8" x14ac:dyDescent="0.3">
      <c r="A17" s="47"/>
      <c r="B17" s="48"/>
      <c r="C17" s="42"/>
      <c r="D17" s="49"/>
      <c r="E17" s="50"/>
      <c r="F17" s="59"/>
      <c r="G17" s="60"/>
    </row>
    <row r="18" spans="1:7" ht="13.8" x14ac:dyDescent="0.3">
      <c r="A18" s="2"/>
      <c r="B18" s="193" t="s">
        <v>73</v>
      </c>
      <c r="C18" s="42" t="s">
        <v>43</v>
      </c>
      <c r="D18" s="43">
        <v>36</v>
      </c>
      <c r="E18" s="44">
        <v>27</v>
      </c>
      <c r="F18" s="45">
        <f>SUM(D18-E18)</f>
        <v>9</v>
      </c>
      <c r="G18" s="161">
        <f>+F18/E18</f>
        <v>0.33333333333333331</v>
      </c>
    </row>
    <row r="19" spans="1:7" ht="13.8" x14ac:dyDescent="0.3">
      <c r="A19" s="2"/>
      <c r="B19" s="2"/>
      <c r="C19" s="42" t="s">
        <v>44</v>
      </c>
      <c r="D19" s="43">
        <v>483</v>
      </c>
      <c r="E19" s="44">
        <v>444</v>
      </c>
      <c r="F19" s="45">
        <f>SUM(D19-E19)</f>
        <v>39</v>
      </c>
      <c r="G19" s="161">
        <f>+F19/E19</f>
        <v>8.7837837837837843E-2</v>
      </c>
    </row>
    <row r="20" spans="1:7" ht="13.8" x14ac:dyDescent="0.3">
      <c r="A20" s="2"/>
      <c r="B20" s="2"/>
      <c r="C20" s="42" t="s">
        <v>45</v>
      </c>
      <c r="D20" s="43">
        <v>729</v>
      </c>
      <c r="E20" s="44">
        <v>741</v>
      </c>
      <c r="F20" s="45">
        <f>SUM(D20-E20)</f>
        <v>-12</v>
      </c>
      <c r="G20" s="161">
        <f>+F20/E20</f>
        <v>-1.6194331983805668E-2</v>
      </c>
    </row>
    <row r="21" spans="1:7" ht="13.8" x14ac:dyDescent="0.3">
      <c r="A21" s="47" t="s">
        <v>74</v>
      </c>
      <c r="B21" s="48"/>
      <c r="C21" s="48"/>
      <c r="D21" s="49">
        <f>SUM(D18:D20)</f>
        <v>1248</v>
      </c>
      <c r="E21" s="50">
        <f>SUM(E18:E20)</f>
        <v>1212</v>
      </c>
      <c r="F21" s="51">
        <f>SUM(D21-E21)</f>
        <v>36</v>
      </c>
      <c r="G21" s="162">
        <f>+F21/E21</f>
        <v>2.9702970297029702E-2</v>
      </c>
    </row>
    <row r="22" spans="1:7" s="144" customFormat="1" ht="13.8" x14ac:dyDescent="0.3">
      <c r="A22" s="47"/>
      <c r="B22" s="153"/>
      <c r="C22" s="153"/>
      <c r="D22" s="167"/>
      <c r="E22" s="50"/>
      <c r="F22" s="156"/>
      <c r="G22" s="162"/>
    </row>
    <row r="23" spans="1:7" s="144" customFormat="1" ht="13.8" x14ac:dyDescent="0.3">
      <c r="A23" s="47"/>
      <c r="B23" s="193" t="s">
        <v>310</v>
      </c>
      <c r="C23" s="193" t="s">
        <v>43</v>
      </c>
      <c r="D23" s="195">
        <v>0</v>
      </c>
      <c r="E23" s="194">
        <v>0</v>
      </c>
      <c r="F23" s="196">
        <f>SUM(D23-E23)</f>
        <v>0</v>
      </c>
      <c r="G23" s="198" t="e">
        <f>+F23/E23</f>
        <v>#DIV/0!</v>
      </c>
    </row>
    <row r="24" spans="1:7" s="144" customFormat="1" ht="13.8" x14ac:dyDescent="0.3">
      <c r="A24" s="47"/>
      <c r="B24" s="153"/>
      <c r="C24" s="193" t="s">
        <v>113</v>
      </c>
      <c r="D24" s="195">
        <v>0</v>
      </c>
      <c r="E24" s="194">
        <v>0</v>
      </c>
      <c r="F24" s="196">
        <f t="shared" ref="F24:F25" si="0">SUM(D24-E24)</f>
        <v>0</v>
      </c>
      <c r="G24" s="198" t="e">
        <f t="shared" ref="G24:G26" si="1">+F24/E24</f>
        <v>#DIV/0!</v>
      </c>
    </row>
    <row r="25" spans="1:7" s="144" customFormat="1" ht="13.8" x14ac:dyDescent="0.3">
      <c r="A25" s="47"/>
      <c r="B25" s="153"/>
      <c r="C25" s="193" t="s">
        <v>349</v>
      </c>
      <c r="D25" s="195">
        <v>156</v>
      </c>
      <c r="E25" s="194">
        <v>600</v>
      </c>
      <c r="F25" s="196">
        <f t="shared" si="0"/>
        <v>-444</v>
      </c>
      <c r="G25" s="198">
        <f t="shared" si="1"/>
        <v>-0.74</v>
      </c>
    </row>
    <row r="26" spans="1:7" s="144" customFormat="1" ht="13.8" x14ac:dyDescent="0.3">
      <c r="A26" s="47" t="s">
        <v>350</v>
      </c>
      <c r="B26" s="153"/>
      <c r="C26" s="193"/>
      <c r="D26" s="197">
        <f>SUM(D23:D25)</f>
        <v>156</v>
      </c>
      <c r="E26" s="197">
        <f>SUM(E23:E25)</f>
        <v>600</v>
      </c>
      <c r="F26" s="197">
        <f>SUM(F23:F25)</f>
        <v>-444</v>
      </c>
      <c r="G26" s="162">
        <f t="shared" si="1"/>
        <v>-0.74</v>
      </c>
    </row>
    <row r="27" spans="1:7" s="144" customFormat="1" ht="13.8" x14ac:dyDescent="0.3">
      <c r="A27" s="47"/>
      <c r="B27" s="153"/>
      <c r="C27" s="193"/>
      <c r="D27" s="167"/>
      <c r="E27" s="50"/>
      <c r="F27" s="156"/>
      <c r="G27" s="162"/>
    </row>
    <row r="28" spans="1:7" s="144" customFormat="1" ht="13.8" x14ac:dyDescent="0.3">
      <c r="A28" s="145"/>
      <c r="B28" s="151" t="s">
        <v>111</v>
      </c>
      <c r="C28" s="151" t="s">
        <v>43</v>
      </c>
      <c r="D28" s="43">
        <v>63</v>
      </c>
      <c r="E28" s="44">
        <v>96</v>
      </c>
      <c r="F28" s="149">
        <f>SUM(D28-E28)</f>
        <v>-33</v>
      </c>
      <c r="G28" s="161">
        <f>+F28/E28</f>
        <v>-0.34375</v>
      </c>
    </row>
    <row r="29" spans="1:7" s="144" customFormat="1" ht="13.8" x14ac:dyDescent="0.3">
      <c r="A29" s="145"/>
      <c r="B29" s="145"/>
      <c r="C29" s="151" t="s">
        <v>44</v>
      </c>
      <c r="D29" s="43">
        <v>270</v>
      </c>
      <c r="E29" s="44">
        <v>240</v>
      </c>
      <c r="F29" s="149">
        <f>SUM(D29-E29)</f>
        <v>30</v>
      </c>
      <c r="G29" s="161">
        <f>+F29/E29</f>
        <v>0.125</v>
      </c>
    </row>
    <row r="30" spans="1:7" s="144" customFormat="1" ht="13.8" x14ac:dyDescent="0.3">
      <c r="A30" s="145"/>
      <c r="B30" s="145"/>
      <c r="C30" s="151" t="s">
        <v>45</v>
      </c>
      <c r="D30" s="43">
        <v>390</v>
      </c>
      <c r="E30" s="44">
        <v>546</v>
      </c>
      <c r="F30" s="149">
        <f>SUM(D30-E30)</f>
        <v>-156</v>
      </c>
      <c r="G30" s="161">
        <f>+F30/E30</f>
        <v>-0.2857142857142857</v>
      </c>
    </row>
    <row r="31" spans="1:7" s="144" customFormat="1" ht="13.8" x14ac:dyDescent="0.3">
      <c r="A31" s="47" t="s">
        <v>112</v>
      </c>
      <c r="B31" s="153"/>
      <c r="C31" s="153"/>
      <c r="D31" s="167">
        <f>SUM(D28:D30)</f>
        <v>723</v>
      </c>
      <c r="E31" s="50">
        <f>SUM(E28:E30)</f>
        <v>882</v>
      </c>
      <c r="F31" s="156">
        <f>SUM(D31-E31)</f>
        <v>-159</v>
      </c>
      <c r="G31" s="162">
        <f>+F31/E31</f>
        <v>-0.18027210884353742</v>
      </c>
    </row>
    <row r="32" spans="1:7" x14ac:dyDescent="0.25">
      <c r="A32" s="2"/>
      <c r="B32" s="2"/>
      <c r="C32" s="2"/>
      <c r="D32" s="28"/>
      <c r="E32" s="44"/>
      <c r="F32" s="45"/>
      <c r="G32" s="161"/>
    </row>
    <row r="33" spans="1:7" ht="13.8" x14ac:dyDescent="0.3">
      <c r="A33" s="2"/>
      <c r="B33" s="42" t="s">
        <v>94</v>
      </c>
      <c r="C33" s="42" t="s">
        <v>44</v>
      </c>
      <c r="D33" s="43">
        <v>510</v>
      </c>
      <c r="E33" s="44">
        <v>540</v>
      </c>
      <c r="F33" s="45">
        <f>SUM(D33-E33)</f>
        <v>-30</v>
      </c>
      <c r="G33" s="161">
        <f>+F33/E33</f>
        <v>-5.5555555555555552E-2</v>
      </c>
    </row>
    <row r="34" spans="1:7" ht="13.8" x14ac:dyDescent="0.3">
      <c r="A34" s="2"/>
      <c r="B34" s="2"/>
      <c r="C34" s="42" t="s">
        <v>45</v>
      </c>
      <c r="D34" s="43">
        <v>1425</v>
      </c>
      <c r="E34" s="44">
        <v>1554</v>
      </c>
      <c r="F34" s="45">
        <f>SUM(D34-E34)</f>
        <v>-129</v>
      </c>
      <c r="G34" s="161">
        <f>+F34/E34</f>
        <v>-8.3011583011583012E-2</v>
      </c>
    </row>
    <row r="35" spans="1:7" ht="13.8" x14ac:dyDescent="0.3">
      <c r="A35" s="47" t="s">
        <v>75</v>
      </c>
      <c r="B35" s="48"/>
      <c r="C35" s="48"/>
      <c r="D35" s="49">
        <f>SUM(D33:D34)</f>
        <v>1935</v>
      </c>
      <c r="E35" s="50">
        <f>SUM(E33:E34)</f>
        <v>2094</v>
      </c>
      <c r="F35" s="51">
        <f>SUM(D35-E35)</f>
        <v>-159</v>
      </c>
      <c r="G35" s="162">
        <f>+F35/E35</f>
        <v>-7.5931232091690545E-2</v>
      </c>
    </row>
    <row r="36" spans="1:7" ht="13.8" x14ac:dyDescent="0.3">
      <c r="A36" s="47"/>
      <c r="B36" s="48"/>
      <c r="C36" s="48"/>
      <c r="D36" s="61"/>
      <c r="E36" s="44"/>
      <c r="F36" s="45"/>
      <c r="G36" s="161"/>
    </row>
    <row r="37" spans="1:7" ht="13.8" x14ac:dyDescent="0.3">
      <c r="A37" s="47" t="s">
        <v>20</v>
      </c>
      <c r="B37" s="48"/>
      <c r="C37" s="48"/>
      <c r="D37" s="49">
        <f>SUM(D8,D13,D16,D21,D26,D31,D35,)</f>
        <v>6015</v>
      </c>
      <c r="E37" s="49">
        <f>SUM(E8,E13,E16,E21,E26,E31,E35)</f>
        <v>6818</v>
      </c>
      <c r="F37" s="51">
        <f>SUM(D37-E37)</f>
        <v>-803</v>
      </c>
      <c r="G37" s="162">
        <f>+F37/E37</f>
        <v>-0.11777647403930772</v>
      </c>
    </row>
    <row r="38" spans="1:7" ht="13.8" x14ac:dyDescent="0.3">
      <c r="A38" s="62"/>
      <c r="B38" s="2"/>
      <c r="C38" s="2"/>
      <c r="D38" s="63"/>
      <c r="E38" s="63"/>
      <c r="F38" s="2"/>
      <c r="G38" s="2"/>
    </row>
  </sheetData>
  <mergeCells count="3">
    <mergeCell ref="A1:G1"/>
    <mergeCell ref="A2:G2"/>
    <mergeCell ref="A3:G3"/>
  </mergeCells>
  <pageMargins left="0.7" right="0.7" top="0.75" bottom="0.75" header="0.3" footer="0.3"/>
  <pageSetup orientation="portrait" r:id="rId1"/>
  <headerFooter>
    <oddFooter>&amp;CWebfocus RTCRHRS (current version)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48"/>
  <sheetViews>
    <sheetView zoomScaleNormal="100" zoomScaleSheetLayoutView="100" workbookViewId="0">
      <selection activeCell="D46" sqref="D46"/>
    </sheetView>
  </sheetViews>
  <sheetFormatPr defaultRowHeight="13.2" x14ac:dyDescent="0.25"/>
  <cols>
    <col min="1" max="1" width="25.109375" customWidth="1"/>
    <col min="4" max="4" width="13" customWidth="1"/>
    <col min="5" max="5" width="13.5546875" customWidth="1"/>
    <col min="6" max="6" width="13.33203125" bestFit="1" customWidth="1"/>
    <col min="7" max="7" width="15.88671875" customWidth="1"/>
  </cols>
  <sheetData>
    <row r="1" spans="1:7" x14ac:dyDescent="0.25">
      <c r="A1" s="268" t="s">
        <v>37</v>
      </c>
      <c r="B1" s="269"/>
      <c r="C1" s="269"/>
      <c r="D1" s="269"/>
      <c r="E1" s="269"/>
      <c r="F1" s="269"/>
      <c r="G1" s="269"/>
    </row>
    <row r="2" spans="1:7" x14ac:dyDescent="0.25">
      <c r="A2" s="268" t="s">
        <v>303</v>
      </c>
      <c r="B2" s="269"/>
      <c r="C2" s="269"/>
      <c r="D2" s="269"/>
      <c r="E2" s="269"/>
      <c r="F2" s="269"/>
      <c r="G2" s="269"/>
    </row>
    <row r="3" spans="1:7" x14ac:dyDescent="0.25">
      <c r="A3" s="268" t="s">
        <v>405</v>
      </c>
      <c r="B3" s="269"/>
      <c r="C3" s="269"/>
      <c r="D3" s="269"/>
      <c r="E3" s="269"/>
      <c r="F3" s="269"/>
      <c r="G3" s="269"/>
    </row>
    <row r="4" spans="1:7" x14ac:dyDescent="0.25">
      <c r="A4" s="40"/>
      <c r="B4" s="40" t="s">
        <v>38</v>
      </c>
      <c r="C4" s="40" t="s">
        <v>39</v>
      </c>
      <c r="D4" s="200" t="s">
        <v>406</v>
      </c>
      <c r="E4" s="41" t="s">
        <v>336</v>
      </c>
      <c r="F4" s="185" t="s">
        <v>40</v>
      </c>
      <c r="G4" s="40" t="s">
        <v>41</v>
      </c>
    </row>
    <row r="5" spans="1:7" ht="13.8" x14ac:dyDescent="0.3">
      <c r="A5" s="2"/>
      <c r="B5" s="42" t="s">
        <v>47</v>
      </c>
      <c r="C5" s="42" t="s">
        <v>43</v>
      </c>
      <c r="D5" s="43">
        <v>87</v>
      </c>
      <c r="E5" s="44">
        <v>108</v>
      </c>
      <c r="F5" s="120">
        <f>SUM(D5-E5)</f>
        <v>-21</v>
      </c>
      <c r="G5" s="46">
        <f>+F5/E5</f>
        <v>-0.19444444444444445</v>
      </c>
    </row>
    <row r="6" spans="1:7" ht="13.8" x14ac:dyDescent="0.3">
      <c r="A6" s="2"/>
      <c r="B6" s="2"/>
      <c r="C6" s="42" t="s">
        <v>44</v>
      </c>
      <c r="D6" s="43">
        <v>37</v>
      </c>
      <c r="E6" s="44">
        <v>30</v>
      </c>
      <c r="F6" s="45">
        <f>SUM(D6-E6)</f>
        <v>7</v>
      </c>
      <c r="G6" s="46">
        <f>+F6/E6</f>
        <v>0.23333333333333334</v>
      </c>
    </row>
    <row r="7" spans="1:7" ht="13.8" x14ac:dyDescent="0.3">
      <c r="A7" s="2"/>
      <c r="B7" s="2"/>
      <c r="C7" s="42" t="s">
        <v>45</v>
      </c>
      <c r="D7" s="43">
        <v>51</v>
      </c>
      <c r="E7" s="44">
        <v>64</v>
      </c>
      <c r="F7" s="45">
        <f>SUM(D7-E7)</f>
        <v>-13</v>
      </c>
      <c r="G7" s="46">
        <f>+F7/E7</f>
        <v>-0.203125</v>
      </c>
    </row>
    <row r="8" spans="1:7" ht="13.8" x14ac:dyDescent="0.3">
      <c r="A8" s="47" t="s">
        <v>48</v>
      </c>
      <c r="B8" s="48"/>
      <c r="C8" s="48"/>
      <c r="D8" s="49">
        <f>SUM(D5:D7)</f>
        <v>175</v>
      </c>
      <c r="E8" s="50">
        <f>SUM(E5:E7)</f>
        <v>202</v>
      </c>
      <c r="F8" s="51">
        <f>SUM(D8-E8)</f>
        <v>-27</v>
      </c>
      <c r="G8" s="52">
        <f>+F8/E8</f>
        <v>-0.13366336633663367</v>
      </c>
    </row>
    <row r="9" spans="1:7" x14ac:dyDescent="0.25">
      <c r="A9" s="2"/>
      <c r="B9" s="2"/>
      <c r="C9" s="2"/>
      <c r="D9" s="28"/>
      <c r="E9" s="44"/>
      <c r="F9" s="45"/>
      <c r="G9" s="46"/>
    </row>
    <row r="10" spans="1:7" ht="13.8" x14ac:dyDescent="0.3">
      <c r="A10" s="2"/>
      <c r="B10" s="151" t="s">
        <v>99</v>
      </c>
      <c r="C10" s="42" t="s">
        <v>43</v>
      </c>
      <c r="D10" s="43">
        <v>0</v>
      </c>
      <c r="E10" s="44">
        <v>0</v>
      </c>
      <c r="F10" s="45">
        <f>SUM(D10-E10)</f>
        <v>0</v>
      </c>
      <c r="G10" s="46" t="e">
        <f>+F10/E10</f>
        <v>#DIV/0!</v>
      </c>
    </row>
    <row r="11" spans="1:7" ht="13.8" x14ac:dyDescent="0.3">
      <c r="A11" s="2"/>
      <c r="B11" s="145" t="s">
        <v>301</v>
      </c>
      <c r="C11" s="42" t="s">
        <v>44</v>
      </c>
      <c r="D11" s="43">
        <v>42</v>
      </c>
      <c r="E11" s="44">
        <v>75</v>
      </c>
      <c r="F11" s="45">
        <f>SUM(D11-E11)</f>
        <v>-33</v>
      </c>
      <c r="G11" s="46">
        <f>+F11/E11</f>
        <v>-0.44</v>
      </c>
    </row>
    <row r="12" spans="1:7" ht="13.8" x14ac:dyDescent="0.3">
      <c r="A12" s="47" t="s">
        <v>100</v>
      </c>
      <c r="B12" s="48"/>
      <c r="C12" s="48"/>
      <c r="D12" s="49">
        <f>SUM(D10:D11)</f>
        <v>42</v>
      </c>
      <c r="E12" s="50">
        <f>SUM(E10:E11)</f>
        <v>75</v>
      </c>
      <c r="F12" s="51">
        <f>SUM(D12-E12)</f>
        <v>-33</v>
      </c>
      <c r="G12" s="52">
        <f>+F12/E12</f>
        <v>-0.44</v>
      </c>
    </row>
    <row r="13" spans="1:7" ht="13.8" x14ac:dyDescent="0.3">
      <c r="A13" s="47"/>
      <c r="B13" s="48"/>
      <c r="C13" s="48"/>
      <c r="D13" s="49"/>
      <c r="E13" s="50"/>
      <c r="F13" s="51"/>
      <c r="G13" s="52"/>
    </row>
    <row r="14" spans="1:7" ht="13.8" x14ac:dyDescent="0.3">
      <c r="A14" s="2"/>
      <c r="B14" s="42" t="s">
        <v>51</v>
      </c>
      <c r="C14" s="42" t="s">
        <v>43</v>
      </c>
      <c r="D14" s="43">
        <v>276</v>
      </c>
      <c r="E14" s="44">
        <v>337</v>
      </c>
      <c r="F14" s="45">
        <f>SUM(D14-E14)</f>
        <v>-61</v>
      </c>
      <c r="G14" s="46">
        <f>+F14/E14</f>
        <v>-0.18100890207715134</v>
      </c>
    </row>
    <row r="15" spans="1:7" ht="13.8" x14ac:dyDescent="0.3">
      <c r="A15" s="2"/>
      <c r="B15" s="2"/>
      <c r="C15" s="42" t="s">
        <v>44</v>
      </c>
      <c r="D15" s="43">
        <v>141</v>
      </c>
      <c r="E15" s="44">
        <v>165</v>
      </c>
      <c r="F15" s="45">
        <f>SUM(D15-E15)</f>
        <v>-24</v>
      </c>
      <c r="G15" s="46">
        <f>+F15/E15</f>
        <v>-0.14545454545454545</v>
      </c>
    </row>
    <row r="16" spans="1:7" ht="13.8" x14ac:dyDescent="0.3">
      <c r="A16" s="2"/>
      <c r="B16" s="2"/>
      <c r="C16" s="42" t="s">
        <v>45</v>
      </c>
      <c r="D16" s="43">
        <v>9</v>
      </c>
      <c r="E16" s="44">
        <v>21</v>
      </c>
      <c r="F16" s="45">
        <f>SUM(D16-E16)</f>
        <v>-12</v>
      </c>
      <c r="G16" s="46">
        <f>+F16/E16</f>
        <v>-0.5714285714285714</v>
      </c>
    </row>
    <row r="17" spans="1:7" ht="13.8" x14ac:dyDescent="0.3">
      <c r="A17" s="47" t="s">
        <v>52</v>
      </c>
      <c r="B17" s="48"/>
      <c r="C17" s="48"/>
      <c r="D17" s="49">
        <f>SUM(D14:D16)</f>
        <v>426</v>
      </c>
      <c r="E17" s="50">
        <f>SUM(E14:E16)</f>
        <v>523</v>
      </c>
      <c r="F17" s="51">
        <f>SUM(D17-E17)</f>
        <v>-97</v>
      </c>
      <c r="G17" s="52">
        <f>+F17/E17</f>
        <v>-0.18546845124282982</v>
      </c>
    </row>
    <row r="18" spans="1:7" x14ac:dyDescent="0.25">
      <c r="A18" s="2"/>
      <c r="B18" s="2"/>
      <c r="C18" s="2"/>
      <c r="D18" s="28"/>
      <c r="E18" s="44"/>
      <c r="F18" s="45"/>
      <c r="G18" s="46"/>
    </row>
    <row r="19" spans="1:7" ht="13.8" x14ac:dyDescent="0.3">
      <c r="A19" s="2"/>
      <c r="B19" s="42" t="s">
        <v>55</v>
      </c>
      <c r="C19" s="42" t="s">
        <v>43</v>
      </c>
      <c r="D19" s="43">
        <v>177</v>
      </c>
      <c r="E19" s="44">
        <v>174</v>
      </c>
      <c r="F19" s="45">
        <f>SUM(D19-E19)</f>
        <v>3</v>
      </c>
      <c r="G19" s="46">
        <f>+F19/E19</f>
        <v>1.7241379310344827E-2</v>
      </c>
    </row>
    <row r="20" spans="1:7" ht="13.8" x14ac:dyDescent="0.3">
      <c r="A20" s="2"/>
      <c r="B20" s="2"/>
      <c r="C20" s="42" t="s">
        <v>44</v>
      </c>
      <c r="D20" s="43">
        <v>27</v>
      </c>
      <c r="E20" s="28">
        <v>36</v>
      </c>
      <c r="F20" s="45">
        <f>SUM(D20-E20)</f>
        <v>-9</v>
      </c>
      <c r="G20" s="46">
        <f>+F20/E20</f>
        <v>-0.25</v>
      </c>
    </row>
    <row r="21" spans="1:7" ht="13.8" x14ac:dyDescent="0.3">
      <c r="A21" s="2"/>
      <c r="B21" s="2"/>
      <c r="C21" s="42" t="s">
        <v>45</v>
      </c>
      <c r="D21" s="43">
        <v>45</v>
      </c>
      <c r="E21" s="28">
        <v>24</v>
      </c>
      <c r="F21" s="45">
        <f>SUM(D21-E21)</f>
        <v>21</v>
      </c>
      <c r="G21" s="46">
        <f>+F21/E21</f>
        <v>0.875</v>
      </c>
    </row>
    <row r="22" spans="1:7" ht="13.8" x14ac:dyDescent="0.3">
      <c r="A22" s="47" t="s">
        <v>56</v>
      </c>
      <c r="B22" s="48"/>
      <c r="C22" s="48"/>
      <c r="D22" s="49">
        <f>SUM(D19:D21)</f>
        <v>249</v>
      </c>
      <c r="E22" s="53">
        <f>SUM(E19:E21)</f>
        <v>234</v>
      </c>
      <c r="F22" s="51">
        <f>SUM(D22-E22)</f>
        <v>15</v>
      </c>
      <c r="G22" s="52">
        <f>+F22/E22</f>
        <v>6.4102564102564097E-2</v>
      </c>
    </row>
    <row r="23" spans="1:7" s="144" customFormat="1" ht="13.8" x14ac:dyDescent="0.3">
      <c r="A23" s="47"/>
      <c r="B23" s="153"/>
      <c r="C23" s="153"/>
      <c r="D23" s="167"/>
      <c r="E23" s="53"/>
      <c r="F23" s="156"/>
      <c r="G23" s="162"/>
    </row>
    <row r="24" spans="1:7" ht="13.8" x14ac:dyDescent="0.3">
      <c r="A24" s="2"/>
      <c r="B24" s="42" t="s">
        <v>57</v>
      </c>
      <c r="C24" s="42" t="s">
        <v>43</v>
      </c>
      <c r="D24" s="43">
        <v>96</v>
      </c>
      <c r="E24" s="28">
        <v>129</v>
      </c>
      <c r="F24" s="45">
        <f>SUM(D24-E24)</f>
        <v>-33</v>
      </c>
      <c r="G24" s="46">
        <f>+F24/E24</f>
        <v>-0.2558139534883721</v>
      </c>
    </row>
    <row r="25" spans="1:7" ht="13.8" x14ac:dyDescent="0.3">
      <c r="A25" s="2"/>
      <c r="B25" s="2"/>
      <c r="C25" s="42" t="s">
        <v>44</v>
      </c>
      <c r="D25" s="43">
        <v>96</v>
      </c>
      <c r="E25" s="28">
        <v>51</v>
      </c>
      <c r="F25" s="45">
        <f>SUM(D25-E25)</f>
        <v>45</v>
      </c>
      <c r="G25" s="46">
        <f>+F25/E25</f>
        <v>0.88235294117647056</v>
      </c>
    </row>
    <row r="26" spans="1:7" ht="13.8" x14ac:dyDescent="0.3">
      <c r="A26" s="2"/>
      <c r="B26" s="2"/>
      <c r="C26" s="42" t="s">
        <v>45</v>
      </c>
      <c r="D26" s="43">
        <v>213</v>
      </c>
      <c r="E26" s="28">
        <v>162</v>
      </c>
      <c r="F26" s="45">
        <f>SUM(D26-E26)</f>
        <v>51</v>
      </c>
      <c r="G26" s="46">
        <f>+F26/E26</f>
        <v>0.31481481481481483</v>
      </c>
    </row>
    <row r="27" spans="1:7" ht="13.8" x14ac:dyDescent="0.3">
      <c r="A27" s="2"/>
      <c r="B27" s="2"/>
      <c r="C27" s="42" t="s">
        <v>58</v>
      </c>
      <c r="D27" s="43">
        <v>36</v>
      </c>
      <c r="E27" s="28">
        <v>39</v>
      </c>
      <c r="F27" s="45">
        <f>SUM(D27-E27)</f>
        <v>-3</v>
      </c>
      <c r="G27" s="46">
        <f>+F27/E27</f>
        <v>-7.6923076923076927E-2</v>
      </c>
    </row>
    <row r="28" spans="1:7" ht="13.8" x14ac:dyDescent="0.3">
      <c r="A28" s="47" t="s">
        <v>59</v>
      </c>
      <c r="B28" s="48"/>
      <c r="C28" s="48"/>
      <c r="D28" s="49">
        <f>SUM(D24:D27)</f>
        <v>441</v>
      </c>
      <c r="E28" s="53">
        <f>SUM(E24:E27)</f>
        <v>381</v>
      </c>
      <c r="F28" s="51">
        <f>SUM(D28-E28)</f>
        <v>60</v>
      </c>
      <c r="G28" s="52">
        <f>+F28/E28</f>
        <v>0.15748031496062992</v>
      </c>
    </row>
    <row r="29" spans="1:7" s="144" customFormat="1" ht="13.8" x14ac:dyDescent="0.3">
      <c r="A29" s="47"/>
      <c r="B29" s="153"/>
      <c r="C29" s="153"/>
      <c r="D29" s="167"/>
      <c r="E29" s="53"/>
      <c r="F29" s="156"/>
      <c r="G29" s="162"/>
    </row>
    <row r="30" spans="1:7" ht="13.8" x14ac:dyDescent="0.3">
      <c r="A30" s="2"/>
      <c r="B30" s="42" t="s">
        <v>62</v>
      </c>
      <c r="C30" s="42" t="s">
        <v>43</v>
      </c>
      <c r="D30" s="43">
        <v>12</v>
      </c>
      <c r="E30" s="28">
        <v>4</v>
      </c>
      <c r="F30" s="45">
        <f t="shared" ref="F30:F33" si="0">SUM(D30-E30)</f>
        <v>8</v>
      </c>
      <c r="G30" s="46">
        <f t="shared" ref="G30:G33" si="1">+F30/E30</f>
        <v>2</v>
      </c>
    </row>
    <row r="31" spans="1:7" ht="13.8" x14ac:dyDescent="0.3">
      <c r="A31" s="2"/>
      <c r="B31" s="2"/>
      <c r="C31" s="42" t="s">
        <v>44</v>
      </c>
      <c r="D31" s="43">
        <v>8</v>
      </c>
      <c r="E31" s="28">
        <v>13</v>
      </c>
      <c r="F31" s="45">
        <f t="shared" si="0"/>
        <v>-5</v>
      </c>
      <c r="G31" s="46">
        <f t="shared" si="1"/>
        <v>-0.38461538461538464</v>
      </c>
    </row>
    <row r="32" spans="1:7" ht="13.8" x14ac:dyDescent="0.3">
      <c r="A32" s="2"/>
      <c r="B32" s="2"/>
      <c r="C32" s="42" t="s">
        <v>45</v>
      </c>
      <c r="D32" s="43">
        <v>68</v>
      </c>
      <c r="E32" s="28">
        <v>57</v>
      </c>
      <c r="F32" s="45">
        <f t="shared" si="0"/>
        <v>11</v>
      </c>
      <c r="G32" s="46">
        <f t="shared" si="1"/>
        <v>0.19298245614035087</v>
      </c>
    </row>
    <row r="33" spans="1:12" ht="13.8" x14ac:dyDescent="0.3">
      <c r="A33" s="47" t="s">
        <v>63</v>
      </c>
      <c r="B33" s="48"/>
      <c r="C33" s="48"/>
      <c r="D33" s="49">
        <f>SUM(D30:D32)</f>
        <v>88</v>
      </c>
      <c r="E33" s="53">
        <f>SUM(E30:E32)</f>
        <v>74</v>
      </c>
      <c r="F33" s="51">
        <f t="shared" si="0"/>
        <v>14</v>
      </c>
      <c r="G33" s="52">
        <f t="shared" si="1"/>
        <v>0.1891891891891892</v>
      </c>
    </row>
    <row r="34" spans="1:12" ht="13.8" x14ac:dyDescent="0.3">
      <c r="A34" s="47"/>
      <c r="B34" s="48"/>
      <c r="C34" s="48"/>
      <c r="D34" s="49"/>
      <c r="E34" s="53"/>
      <c r="F34" s="51"/>
      <c r="G34" s="52"/>
    </row>
    <row r="35" spans="1:12" ht="13.8" x14ac:dyDescent="0.3">
      <c r="A35" s="2"/>
      <c r="B35" s="42" t="s">
        <v>64</v>
      </c>
      <c r="C35" s="42" t="s">
        <v>43</v>
      </c>
      <c r="D35" s="43">
        <v>303</v>
      </c>
      <c r="E35" s="28">
        <v>342</v>
      </c>
      <c r="F35" s="45">
        <f>SUM(D35-E35)</f>
        <v>-39</v>
      </c>
      <c r="G35" s="46">
        <f>+F35/E35</f>
        <v>-0.11403508771929824</v>
      </c>
    </row>
    <row r="36" spans="1:12" ht="13.8" x14ac:dyDescent="0.3">
      <c r="A36" s="2"/>
      <c r="B36" s="2"/>
      <c r="C36" s="42" t="s">
        <v>44</v>
      </c>
      <c r="D36" s="43">
        <v>48</v>
      </c>
      <c r="E36" s="28">
        <v>90</v>
      </c>
      <c r="F36" s="45">
        <f>SUM(D36-E36)</f>
        <v>-42</v>
      </c>
      <c r="G36" s="46">
        <f>+F36/E36</f>
        <v>-0.46666666666666667</v>
      </c>
      <c r="L36" s="118"/>
    </row>
    <row r="37" spans="1:12" ht="13.8" x14ac:dyDescent="0.3">
      <c r="A37" s="2"/>
      <c r="B37" s="2"/>
      <c r="C37" s="42" t="s">
        <v>45</v>
      </c>
      <c r="D37" s="43">
        <v>45</v>
      </c>
      <c r="E37" s="28">
        <v>48</v>
      </c>
      <c r="F37" s="45">
        <f>SUM(D37-E37)</f>
        <v>-3</v>
      </c>
      <c r="G37" s="46">
        <f>+F37/E37</f>
        <v>-6.25E-2</v>
      </c>
    </row>
    <row r="38" spans="1:12" ht="13.8" x14ac:dyDescent="0.3">
      <c r="A38" s="47" t="s">
        <v>65</v>
      </c>
      <c r="B38" s="48"/>
      <c r="C38" s="48"/>
      <c r="D38" s="49">
        <f>SUM(D35:D37)</f>
        <v>396</v>
      </c>
      <c r="E38" s="53">
        <f>SUM(E35:E37)</f>
        <v>480</v>
      </c>
      <c r="F38" s="51">
        <f>SUM(D38-E38)</f>
        <v>-84</v>
      </c>
      <c r="G38" s="52">
        <f>+F38/E38</f>
        <v>-0.17499999999999999</v>
      </c>
    </row>
    <row r="39" spans="1:12" x14ac:dyDescent="0.25">
      <c r="A39" s="2"/>
      <c r="B39" s="2"/>
      <c r="C39" s="2"/>
      <c r="D39" s="28"/>
      <c r="E39" s="28"/>
      <c r="F39" s="45"/>
      <c r="G39" s="46"/>
    </row>
    <row r="40" spans="1:12" ht="13.8" x14ac:dyDescent="0.3">
      <c r="A40" s="2"/>
      <c r="B40" s="42" t="s">
        <v>66</v>
      </c>
      <c r="C40" s="42" t="s">
        <v>43</v>
      </c>
      <c r="D40" s="43">
        <v>66</v>
      </c>
      <c r="E40" s="28">
        <v>99</v>
      </c>
      <c r="F40" s="45">
        <f>SUM(D40-E40)</f>
        <v>-33</v>
      </c>
      <c r="G40" s="46">
        <f>+F40/E40</f>
        <v>-0.33333333333333331</v>
      </c>
    </row>
    <row r="41" spans="1:12" ht="13.8" x14ac:dyDescent="0.3">
      <c r="A41" s="2"/>
      <c r="B41" s="2"/>
      <c r="C41" s="42" t="s">
        <v>44</v>
      </c>
      <c r="D41" s="43">
        <v>309</v>
      </c>
      <c r="E41" s="28">
        <v>531</v>
      </c>
      <c r="F41" s="45">
        <f>SUM(D41-E41)</f>
        <v>-222</v>
      </c>
      <c r="G41" s="46">
        <f>+F41/E41</f>
        <v>-0.41807909604519772</v>
      </c>
    </row>
    <row r="42" spans="1:12" ht="13.8" x14ac:dyDescent="0.3">
      <c r="A42" s="2"/>
      <c r="B42" s="2"/>
      <c r="C42" s="42" t="s">
        <v>45</v>
      </c>
      <c r="D42" s="43">
        <v>270</v>
      </c>
      <c r="E42" s="28">
        <v>297</v>
      </c>
      <c r="F42" s="45">
        <f>SUM(D42-E42)</f>
        <v>-27</v>
      </c>
      <c r="G42" s="46">
        <f>+F42/E42</f>
        <v>-9.0909090909090912E-2</v>
      </c>
    </row>
    <row r="43" spans="1:12" ht="13.8" x14ac:dyDescent="0.3">
      <c r="A43" s="47" t="s">
        <v>67</v>
      </c>
      <c r="B43" s="48"/>
      <c r="C43" s="48"/>
      <c r="D43" s="49">
        <f>SUM(D40:D42)</f>
        <v>645</v>
      </c>
      <c r="E43" s="53">
        <f>SUM(E40:E42)</f>
        <v>927</v>
      </c>
      <c r="F43" s="51">
        <f>SUM(D43-E43)</f>
        <v>-282</v>
      </c>
      <c r="G43" s="52">
        <f>+F43/E43</f>
        <v>-0.30420711974110032</v>
      </c>
    </row>
    <row r="44" spans="1:12" s="144" customFormat="1" ht="13.8" x14ac:dyDescent="0.3">
      <c r="A44" s="47"/>
      <c r="B44" s="153"/>
      <c r="C44" s="153"/>
      <c r="D44" s="167"/>
      <c r="E44" s="53"/>
      <c r="F44" s="156"/>
      <c r="G44" s="162"/>
    </row>
    <row r="45" spans="1:12" s="144" customFormat="1" ht="13.8" x14ac:dyDescent="0.3">
      <c r="A45" s="47"/>
      <c r="B45" s="151" t="s">
        <v>397</v>
      </c>
      <c r="C45" s="151" t="s">
        <v>44</v>
      </c>
      <c r="D45" s="57">
        <v>54</v>
      </c>
      <c r="E45" s="28">
        <v>3</v>
      </c>
      <c r="F45" s="155">
        <f>SUM(D45-E45)</f>
        <v>51</v>
      </c>
      <c r="G45" s="162">
        <f>+F45/E45</f>
        <v>17</v>
      </c>
    </row>
    <row r="46" spans="1:12" s="144" customFormat="1" ht="13.8" x14ac:dyDescent="0.3">
      <c r="A46" s="47" t="s">
        <v>399</v>
      </c>
      <c r="B46" s="153"/>
      <c r="C46" s="153"/>
      <c r="D46" s="167">
        <f>SUM(D45)</f>
        <v>54</v>
      </c>
      <c r="E46" s="53">
        <f>SUM(E45)</f>
        <v>3</v>
      </c>
      <c r="F46" s="155">
        <f>SUM(D46-E46)</f>
        <v>51</v>
      </c>
      <c r="G46" s="162">
        <f>+F46/E46</f>
        <v>17</v>
      </c>
    </row>
    <row r="47" spans="1:12" x14ac:dyDescent="0.25">
      <c r="A47" s="2"/>
      <c r="B47" s="2"/>
      <c r="C47" s="2"/>
      <c r="D47" s="28"/>
      <c r="E47" s="28"/>
      <c r="F47" s="45"/>
      <c r="G47" s="46"/>
    </row>
    <row r="48" spans="1:12" ht="13.8" x14ac:dyDescent="0.3">
      <c r="A48" s="47" t="s">
        <v>20</v>
      </c>
      <c r="B48" s="48"/>
      <c r="C48" s="48"/>
      <c r="D48" s="49">
        <f>SUM(D8,D12,D17,D22,D28,D33,D38,D43,D46)</f>
        <v>2516</v>
      </c>
      <c r="E48" s="49">
        <f>SUM(E8,E12,E17,E22,E28,E33,E38,E43,E46)</f>
        <v>2899</v>
      </c>
      <c r="F48" s="51">
        <f>SUM(D48-E48)</f>
        <v>-383</v>
      </c>
      <c r="G48" s="52">
        <f>+F48/E48</f>
        <v>-0.1321145222490514</v>
      </c>
    </row>
  </sheetData>
  <mergeCells count="3">
    <mergeCell ref="A1:G1"/>
    <mergeCell ref="A2:G2"/>
    <mergeCell ref="A3:G3"/>
  </mergeCells>
  <pageMargins left="0.7" right="0.7" top="0.75" bottom="0.75" header="0.3" footer="0.3"/>
  <pageSetup scale="93" orientation="portrait" r:id="rId1"/>
  <headerFooter>
    <oddFooter>&amp;CWebfocus RTCRHRS (current version)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Normal="100" workbookViewId="0">
      <selection activeCell="D38" sqref="D38"/>
    </sheetView>
  </sheetViews>
  <sheetFormatPr defaultRowHeight="13.2" x14ac:dyDescent="0.25"/>
  <cols>
    <col min="1" max="1" width="25.44140625" bestFit="1" customWidth="1"/>
    <col min="4" max="4" width="12" customWidth="1"/>
    <col min="5" max="5" width="12.6640625" customWidth="1"/>
    <col min="6" max="6" width="14.5546875" customWidth="1"/>
  </cols>
  <sheetData>
    <row r="1" spans="1:7" x14ac:dyDescent="0.25">
      <c r="A1" s="270" t="s">
        <v>37</v>
      </c>
      <c r="B1" s="271"/>
      <c r="C1" s="271"/>
      <c r="D1" s="271"/>
      <c r="E1" s="271"/>
      <c r="F1" s="271"/>
      <c r="G1" s="272"/>
    </row>
    <row r="2" spans="1:7" x14ac:dyDescent="0.25">
      <c r="A2" s="273" t="s">
        <v>98</v>
      </c>
      <c r="B2" s="269"/>
      <c r="C2" s="269"/>
      <c r="D2" s="269"/>
      <c r="E2" s="269"/>
      <c r="F2" s="269"/>
      <c r="G2" s="274"/>
    </row>
    <row r="3" spans="1:7" x14ac:dyDescent="0.25">
      <c r="A3" s="273" t="s">
        <v>407</v>
      </c>
      <c r="B3" s="269"/>
      <c r="C3" s="269"/>
      <c r="D3" s="269"/>
      <c r="E3" s="269"/>
      <c r="F3" s="269"/>
      <c r="G3" s="274"/>
    </row>
    <row r="4" spans="1:7" ht="26.4" x14ac:dyDescent="0.25">
      <c r="A4" s="158" t="s">
        <v>69</v>
      </c>
      <c r="B4" s="147" t="s">
        <v>38</v>
      </c>
      <c r="C4" s="147" t="s">
        <v>39</v>
      </c>
      <c r="D4" s="201" t="s">
        <v>406</v>
      </c>
      <c r="E4" s="148" t="s">
        <v>408</v>
      </c>
      <c r="F4" s="147" t="s">
        <v>40</v>
      </c>
      <c r="G4" s="164" t="s">
        <v>41</v>
      </c>
    </row>
    <row r="5" spans="1:7" ht="13.8" x14ac:dyDescent="0.3">
      <c r="A5" s="159"/>
      <c r="B5" s="151" t="s">
        <v>42</v>
      </c>
      <c r="C5" s="151" t="s">
        <v>43</v>
      </c>
      <c r="D5" s="152">
        <v>76</v>
      </c>
      <c r="E5" s="150">
        <v>0</v>
      </c>
      <c r="F5" s="150">
        <f>SUM(D5-E5)</f>
        <v>76</v>
      </c>
      <c r="G5" s="161" t="e">
        <f>+F5/E5</f>
        <v>#DIV/0!</v>
      </c>
    </row>
    <row r="6" spans="1:7" ht="13.8" x14ac:dyDescent="0.3">
      <c r="A6" s="159"/>
      <c r="B6" s="145"/>
      <c r="C6" s="151" t="s">
        <v>44</v>
      </c>
      <c r="D6" s="152">
        <v>266</v>
      </c>
      <c r="E6" s="150">
        <v>216</v>
      </c>
      <c r="F6" s="150">
        <f t="shared" ref="F6:F8" si="0">SUM(D6-E6)</f>
        <v>50</v>
      </c>
      <c r="G6" s="161">
        <f t="shared" ref="G6:G8" si="1">+F6/E6</f>
        <v>0.23148148148148148</v>
      </c>
    </row>
    <row r="7" spans="1:7" ht="13.8" x14ac:dyDescent="0.3">
      <c r="A7" s="159"/>
      <c r="B7" s="145"/>
      <c r="C7" s="151" t="s">
        <v>45</v>
      </c>
      <c r="D7" s="152">
        <v>48</v>
      </c>
      <c r="E7" s="150">
        <v>57</v>
      </c>
      <c r="F7" s="150">
        <f t="shared" si="0"/>
        <v>-9</v>
      </c>
      <c r="G7" s="161">
        <f t="shared" si="1"/>
        <v>-0.15789473684210525</v>
      </c>
    </row>
    <row r="8" spans="1:7" ht="13.8" x14ac:dyDescent="0.3">
      <c r="A8" s="160" t="s">
        <v>46</v>
      </c>
      <c r="B8" s="153"/>
      <c r="C8" s="153"/>
      <c r="D8" s="154">
        <f>SUM(D5:D7)</f>
        <v>390</v>
      </c>
      <c r="E8" s="155">
        <f>SUM(E5:E7)</f>
        <v>273</v>
      </c>
      <c r="F8" s="168">
        <f t="shared" si="0"/>
        <v>117</v>
      </c>
      <c r="G8" s="169">
        <f t="shared" si="1"/>
        <v>0.42857142857142855</v>
      </c>
    </row>
    <row r="9" spans="1:7" ht="13.8" x14ac:dyDescent="0.3">
      <c r="A9" s="160"/>
      <c r="B9" s="153"/>
      <c r="C9" s="153"/>
      <c r="D9" s="154"/>
      <c r="E9" s="155"/>
      <c r="F9" s="156"/>
      <c r="G9" s="166"/>
    </row>
    <row r="10" spans="1:7" ht="13.8" x14ac:dyDescent="0.3">
      <c r="A10" s="159"/>
      <c r="B10" s="151" t="s">
        <v>49</v>
      </c>
      <c r="C10" s="151" t="s">
        <v>43</v>
      </c>
      <c r="D10" s="152">
        <v>232</v>
      </c>
      <c r="E10" s="150">
        <v>272</v>
      </c>
      <c r="F10" s="150">
        <f t="shared" ref="F10:F13" si="2">SUM(D10-E10)</f>
        <v>-40</v>
      </c>
      <c r="G10" s="161">
        <f t="shared" ref="G10:G13" si="3">+F10/E10</f>
        <v>-0.14705882352941177</v>
      </c>
    </row>
    <row r="11" spans="1:7" ht="13.8" x14ac:dyDescent="0.3">
      <c r="A11" s="159"/>
      <c r="B11" s="145"/>
      <c r="C11" s="151" t="s">
        <v>44</v>
      </c>
      <c r="D11" s="152">
        <v>94</v>
      </c>
      <c r="E11" s="150">
        <v>81</v>
      </c>
      <c r="F11" s="150">
        <f t="shared" si="2"/>
        <v>13</v>
      </c>
      <c r="G11" s="161">
        <f t="shared" si="3"/>
        <v>0.16049382716049382</v>
      </c>
    </row>
    <row r="12" spans="1:7" ht="13.8" x14ac:dyDescent="0.3">
      <c r="A12" s="163"/>
      <c r="B12" s="145"/>
      <c r="C12" s="151" t="s">
        <v>45</v>
      </c>
      <c r="D12" s="152">
        <v>294</v>
      </c>
      <c r="E12" s="150">
        <v>87</v>
      </c>
      <c r="F12" s="150">
        <f t="shared" si="2"/>
        <v>207</v>
      </c>
      <c r="G12" s="161">
        <f t="shared" si="3"/>
        <v>2.3793103448275863</v>
      </c>
    </row>
    <row r="13" spans="1:7" ht="13.8" x14ac:dyDescent="0.3">
      <c r="A13" s="160" t="s">
        <v>50</v>
      </c>
      <c r="B13" s="153"/>
      <c r="C13" s="153"/>
      <c r="D13" s="154">
        <f>SUM(D10:D12)</f>
        <v>620</v>
      </c>
      <c r="E13" s="155">
        <f>SUM(E10:E12)</f>
        <v>440</v>
      </c>
      <c r="F13" s="168">
        <f t="shared" si="2"/>
        <v>180</v>
      </c>
      <c r="G13" s="169">
        <f t="shared" si="3"/>
        <v>0.40909090909090912</v>
      </c>
    </row>
    <row r="14" spans="1:7" x14ac:dyDescent="0.25">
      <c r="A14" s="159"/>
      <c r="B14" s="145"/>
      <c r="C14" s="145"/>
      <c r="D14" s="146"/>
      <c r="E14" s="150"/>
      <c r="F14" s="149"/>
      <c r="G14" s="165"/>
    </row>
    <row r="15" spans="1:7" ht="13.8" x14ac:dyDescent="0.3">
      <c r="A15" s="159"/>
      <c r="B15" s="151" t="s">
        <v>89</v>
      </c>
      <c r="C15" s="151" t="s">
        <v>43</v>
      </c>
      <c r="D15" s="152">
        <v>90</v>
      </c>
      <c r="E15" s="150">
        <v>99</v>
      </c>
      <c r="F15" s="150">
        <f t="shared" ref="F15:F18" si="4">SUM(D15-E15)</f>
        <v>-9</v>
      </c>
      <c r="G15" s="161">
        <f t="shared" ref="G15:G18" si="5">+F15/E15</f>
        <v>-9.0909090909090912E-2</v>
      </c>
    </row>
    <row r="16" spans="1:7" ht="13.8" x14ac:dyDescent="0.3">
      <c r="A16" s="159"/>
      <c r="B16" s="145"/>
      <c r="C16" s="151" t="s">
        <v>44</v>
      </c>
      <c r="D16" s="152">
        <v>21</v>
      </c>
      <c r="E16" s="150">
        <v>34</v>
      </c>
      <c r="F16" s="150">
        <f t="shared" si="4"/>
        <v>-13</v>
      </c>
      <c r="G16" s="161">
        <f t="shared" si="5"/>
        <v>-0.38235294117647056</v>
      </c>
    </row>
    <row r="17" spans="1:7" ht="13.8" x14ac:dyDescent="0.3">
      <c r="A17" s="159"/>
      <c r="B17" s="145"/>
      <c r="C17" s="151" t="s">
        <v>45</v>
      </c>
      <c r="D17" s="152">
        <v>267</v>
      </c>
      <c r="E17" s="150">
        <v>63</v>
      </c>
      <c r="F17" s="150">
        <f t="shared" si="4"/>
        <v>204</v>
      </c>
      <c r="G17" s="161">
        <f t="shared" si="5"/>
        <v>3.2380952380952381</v>
      </c>
    </row>
    <row r="18" spans="1:7" ht="13.8" x14ac:dyDescent="0.3">
      <c r="A18" s="160" t="s">
        <v>90</v>
      </c>
      <c r="B18" s="153"/>
      <c r="C18" s="153"/>
      <c r="D18" s="154">
        <f>SUM(D15:D17)</f>
        <v>378</v>
      </c>
      <c r="E18" s="155">
        <f>SUM(E15:E17)</f>
        <v>196</v>
      </c>
      <c r="F18" s="168">
        <f t="shared" si="4"/>
        <v>182</v>
      </c>
      <c r="G18" s="169">
        <f t="shared" si="5"/>
        <v>0.9285714285714286</v>
      </c>
    </row>
    <row r="19" spans="1:7" ht="13.8" x14ac:dyDescent="0.3">
      <c r="A19" s="160"/>
      <c r="B19" s="153"/>
      <c r="C19" s="153"/>
      <c r="D19" s="154"/>
      <c r="E19" s="155"/>
      <c r="F19" s="156"/>
      <c r="G19" s="166"/>
    </row>
    <row r="20" spans="1:7" ht="13.8" x14ac:dyDescent="0.3">
      <c r="A20" s="159"/>
      <c r="B20" s="151" t="s">
        <v>53</v>
      </c>
      <c r="C20" s="151" t="s">
        <v>43</v>
      </c>
      <c r="D20" s="152">
        <v>56</v>
      </c>
      <c r="E20" s="150">
        <v>57</v>
      </c>
      <c r="F20" s="150">
        <f t="shared" ref="F20:F23" si="6">SUM(D20-E20)</f>
        <v>-1</v>
      </c>
      <c r="G20" s="161">
        <f t="shared" ref="G20:G23" si="7">+F20/E20</f>
        <v>-1.7543859649122806E-2</v>
      </c>
    </row>
    <row r="21" spans="1:7" ht="13.8" x14ac:dyDescent="0.3">
      <c r="A21" s="159"/>
      <c r="B21" s="145"/>
      <c r="C21" s="151" t="s">
        <v>44</v>
      </c>
      <c r="D21" s="152">
        <v>54</v>
      </c>
      <c r="E21" s="150">
        <v>126</v>
      </c>
      <c r="F21" s="150">
        <f t="shared" si="6"/>
        <v>-72</v>
      </c>
      <c r="G21" s="161">
        <f t="shared" si="7"/>
        <v>-0.5714285714285714</v>
      </c>
    </row>
    <row r="22" spans="1:7" ht="13.8" x14ac:dyDescent="0.3">
      <c r="A22" s="159"/>
      <c r="B22" s="145"/>
      <c r="C22" s="151" t="s">
        <v>45</v>
      </c>
      <c r="D22" s="152">
        <v>552</v>
      </c>
      <c r="E22" s="150">
        <v>264</v>
      </c>
      <c r="F22" s="150">
        <f t="shared" si="6"/>
        <v>288</v>
      </c>
      <c r="G22" s="161">
        <f t="shared" si="7"/>
        <v>1.0909090909090908</v>
      </c>
    </row>
    <row r="23" spans="1:7" ht="13.8" x14ac:dyDescent="0.3">
      <c r="A23" s="160" t="s">
        <v>54</v>
      </c>
      <c r="B23" s="153"/>
      <c r="C23" s="153"/>
      <c r="D23" s="155">
        <f>SUM(D20:D22)</f>
        <v>662</v>
      </c>
      <c r="E23" s="155">
        <f>SUM(E20:E22)</f>
        <v>447</v>
      </c>
      <c r="F23" s="168">
        <f t="shared" si="6"/>
        <v>215</v>
      </c>
      <c r="G23" s="169">
        <f t="shared" si="7"/>
        <v>0.48098434004474272</v>
      </c>
    </row>
    <row r="24" spans="1:7" ht="13.8" x14ac:dyDescent="0.3">
      <c r="A24" s="160"/>
      <c r="B24" s="153"/>
      <c r="C24" s="153"/>
      <c r="D24" s="154"/>
      <c r="E24" s="155"/>
      <c r="F24" s="156"/>
      <c r="G24" s="162"/>
    </row>
    <row r="25" spans="1:7" ht="13.8" x14ac:dyDescent="0.3">
      <c r="A25" s="160"/>
      <c r="B25" s="151" t="s">
        <v>106</v>
      </c>
      <c r="C25" s="151" t="s">
        <v>43</v>
      </c>
      <c r="D25" s="152">
        <v>0</v>
      </c>
      <c r="E25" s="150">
        <v>0</v>
      </c>
      <c r="F25" s="150">
        <f t="shared" ref="F25:F28" si="8">SUM(D25-E25)</f>
        <v>0</v>
      </c>
      <c r="G25" s="161" t="e">
        <f t="shared" ref="G25:G28" si="9">+F25/E25</f>
        <v>#DIV/0!</v>
      </c>
    </row>
    <row r="26" spans="1:7" ht="13.8" x14ac:dyDescent="0.3">
      <c r="A26" s="159"/>
      <c r="B26" s="144"/>
      <c r="C26" s="151" t="s">
        <v>44</v>
      </c>
      <c r="D26" s="152">
        <v>0</v>
      </c>
      <c r="E26" s="150">
        <v>0</v>
      </c>
      <c r="F26" s="150">
        <f t="shared" si="8"/>
        <v>0</v>
      </c>
      <c r="G26" s="161" t="e">
        <f t="shared" si="9"/>
        <v>#DIV/0!</v>
      </c>
    </row>
    <row r="27" spans="1:7" ht="13.8" x14ac:dyDescent="0.3">
      <c r="A27" s="159"/>
      <c r="B27" s="145"/>
      <c r="C27" s="151" t="s">
        <v>45</v>
      </c>
      <c r="D27" s="152">
        <v>84</v>
      </c>
      <c r="E27" s="150">
        <v>75</v>
      </c>
      <c r="F27" s="150">
        <f t="shared" si="8"/>
        <v>9</v>
      </c>
      <c r="G27" s="161">
        <f t="shared" si="9"/>
        <v>0.12</v>
      </c>
    </row>
    <row r="28" spans="1:7" ht="13.8" x14ac:dyDescent="0.3">
      <c r="A28" s="160" t="s">
        <v>107</v>
      </c>
      <c r="B28" s="153"/>
      <c r="C28" s="153"/>
      <c r="D28" s="154">
        <f>SUM(D25:D27)</f>
        <v>84</v>
      </c>
      <c r="E28" s="155">
        <f>SUM(E25:E27)</f>
        <v>75</v>
      </c>
      <c r="F28" s="168">
        <f t="shared" si="8"/>
        <v>9</v>
      </c>
      <c r="G28" s="169">
        <f t="shared" si="9"/>
        <v>0.12</v>
      </c>
    </row>
    <row r="29" spans="1:7" x14ac:dyDescent="0.25">
      <c r="A29" s="159"/>
      <c r="B29" s="145"/>
      <c r="C29" s="145"/>
      <c r="D29" s="146"/>
      <c r="E29" s="150"/>
      <c r="F29" s="149"/>
      <c r="G29" s="165"/>
    </row>
    <row r="30" spans="1:7" ht="13.8" x14ac:dyDescent="0.3">
      <c r="A30" s="159"/>
      <c r="B30" s="151" t="s">
        <v>60</v>
      </c>
      <c r="C30" s="151" t="s">
        <v>43</v>
      </c>
      <c r="D30" s="152">
        <v>154</v>
      </c>
      <c r="E30" s="146">
        <v>221</v>
      </c>
      <c r="F30" s="150">
        <f t="shared" ref="F30:F33" si="10">SUM(D30-E30)</f>
        <v>-67</v>
      </c>
      <c r="G30" s="161">
        <f t="shared" ref="G30:G33" si="11">+F30/E30</f>
        <v>-0.30316742081447962</v>
      </c>
    </row>
    <row r="31" spans="1:7" ht="13.8" x14ac:dyDescent="0.3">
      <c r="A31" s="159"/>
      <c r="B31" s="145"/>
      <c r="C31" s="151" t="s">
        <v>44</v>
      </c>
      <c r="D31" s="152">
        <v>201</v>
      </c>
      <c r="E31" s="146">
        <v>354</v>
      </c>
      <c r="F31" s="150">
        <f t="shared" si="10"/>
        <v>-153</v>
      </c>
      <c r="G31" s="161">
        <f t="shared" si="11"/>
        <v>-0.43220338983050849</v>
      </c>
    </row>
    <row r="32" spans="1:7" ht="13.8" x14ac:dyDescent="0.3">
      <c r="A32" s="159"/>
      <c r="B32" s="145"/>
      <c r="C32" s="151" t="s">
        <v>45</v>
      </c>
      <c r="D32" s="152">
        <v>167</v>
      </c>
      <c r="E32" s="146">
        <v>75</v>
      </c>
      <c r="F32" s="150">
        <f t="shared" si="10"/>
        <v>92</v>
      </c>
      <c r="G32" s="161">
        <f t="shared" si="11"/>
        <v>1.2266666666666666</v>
      </c>
    </row>
    <row r="33" spans="1:7" ht="13.8" x14ac:dyDescent="0.3">
      <c r="A33" s="160" t="s">
        <v>61</v>
      </c>
      <c r="B33" s="153"/>
      <c r="C33" s="153"/>
      <c r="D33" s="154">
        <f>SUM(D30:D32)</f>
        <v>522</v>
      </c>
      <c r="E33" s="157">
        <f>SUM(E30:E32)</f>
        <v>650</v>
      </c>
      <c r="F33" s="168">
        <f t="shared" si="10"/>
        <v>-128</v>
      </c>
      <c r="G33" s="169">
        <f t="shared" si="11"/>
        <v>-0.19692307692307692</v>
      </c>
    </row>
    <row r="34" spans="1:7" ht="13.8" x14ac:dyDescent="0.3">
      <c r="A34" s="160"/>
      <c r="B34" s="153"/>
      <c r="C34" s="153"/>
      <c r="D34" s="154"/>
      <c r="E34" s="157"/>
      <c r="F34" s="156"/>
      <c r="G34" s="166"/>
    </row>
    <row r="35" spans="1:7" ht="13.8" x14ac:dyDescent="0.3">
      <c r="A35" s="159"/>
      <c r="B35" s="151" t="s">
        <v>91</v>
      </c>
      <c r="C35" s="151" t="s">
        <v>43</v>
      </c>
      <c r="D35" s="152">
        <v>168</v>
      </c>
      <c r="E35" s="146">
        <v>212</v>
      </c>
      <c r="F35" s="150">
        <f t="shared" ref="F35:F38" si="12">SUM(D35-E35)</f>
        <v>-44</v>
      </c>
      <c r="G35" s="161">
        <f t="shared" ref="G35:G38" si="13">+F35/E35</f>
        <v>-0.20754716981132076</v>
      </c>
    </row>
    <row r="36" spans="1:7" ht="13.8" x14ac:dyDescent="0.3">
      <c r="A36" s="159"/>
      <c r="B36" s="145"/>
      <c r="C36" s="151" t="s">
        <v>44</v>
      </c>
      <c r="D36" s="152">
        <v>222</v>
      </c>
      <c r="E36" s="146">
        <v>258</v>
      </c>
      <c r="F36" s="150">
        <f t="shared" si="12"/>
        <v>-36</v>
      </c>
      <c r="G36" s="161">
        <f t="shared" si="13"/>
        <v>-0.13953488372093023</v>
      </c>
    </row>
    <row r="37" spans="1:7" ht="13.8" x14ac:dyDescent="0.3">
      <c r="A37" s="159"/>
      <c r="B37" s="145"/>
      <c r="C37" s="151" t="s">
        <v>45</v>
      </c>
      <c r="D37" s="152">
        <v>45</v>
      </c>
      <c r="E37" s="146">
        <v>6</v>
      </c>
      <c r="F37" s="150">
        <f t="shared" si="12"/>
        <v>39</v>
      </c>
      <c r="G37" s="161">
        <f t="shared" si="13"/>
        <v>6.5</v>
      </c>
    </row>
    <row r="38" spans="1:7" ht="13.8" x14ac:dyDescent="0.3">
      <c r="A38" s="160" t="s">
        <v>92</v>
      </c>
      <c r="B38" s="153"/>
      <c r="C38" s="153"/>
      <c r="D38" s="154">
        <f>SUM(D35:D37)</f>
        <v>435</v>
      </c>
      <c r="E38" s="157">
        <f>SUM(E35:E37)</f>
        <v>476</v>
      </c>
      <c r="F38" s="168">
        <f t="shared" si="12"/>
        <v>-41</v>
      </c>
      <c r="G38" s="169">
        <f t="shared" si="13"/>
        <v>-8.6134453781512604E-2</v>
      </c>
    </row>
    <row r="39" spans="1:7" x14ac:dyDescent="0.25">
      <c r="A39" s="159"/>
      <c r="B39" s="145"/>
      <c r="C39" s="145"/>
      <c r="D39" s="146"/>
      <c r="E39" s="146"/>
      <c r="F39" s="149"/>
      <c r="G39" s="165"/>
    </row>
    <row r="40" spans="1:7" ht="13.8" x14ac:dyDescent="0.3">
      <c r="A40" s="160" t="s">
        <v>20</v>
      </c>
      <c r="B40" s="153"/>
      <c r="C40" s="153"/>
      <c r="D40" s="167">
        <f>SUM(D8,D13,D18,D23,D28,D33,D38,)</f>
        <v>3091</v>
      </c>
      <c r="E40" s="167" t="b">
        <f>D5=SUM(E8,E13,E18,E23,E28,E33,E38,)</f>
        <v>0</v>
      </c>
      <c r="F40" s="168">
        <f t="shared" ref="F40" si="14">SUM(D40-E40)</f>
        <v>3091</v>
      </c>
      <c r="G40" s="169" t="e">
        <f t="shared" ref="G40" si="15">+F40/E40</f>
        <v>#DIV/0!</v>
      </c>
    </row>
  </sheetData>
  <mergeCells count="3">
    <mergeCell ref="A1:G1"/>
    <mergeCell ref="A2:G2"/>
    <mergeCell ref="A3:G3"/>
  </mergeCells>
  <pageMargins left="0.25" right="0.25" top="0.75" bottom="0.75" header="0.3" footer="0.3"/>
  <pageSetup orientation="portrait" r:id="rId1"/>
  <headerFooter>
    <oddFooter>&amp;CWebfocus RTCRHRS (current version)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43"/>
  <sheetViews>
    <sheetView zoomScaleNormal="100" zoomScaleSheetLayoutView="100" workbookViewId="0">
      <selection activeCell="D43" sqref="D43"/>
    </sheetView>
  </sheetViews>
  <sheetFormatPr defaultRowHeight="13.2" x14ac:dyDescent="0.25"/>
  <cols>
    <col min="1" max="1" width="24" customWidth="1"/>
    <col min="4" max="4" width="13.44140625" customWidth="1"/>
    <col min="5" max="5" width="12.6640625" customWidth="1"/>
    <col min="6" max="6" width="13.33203125" bestFit="1" customWidth="1"/>
    <col min="7" max="7" width="13.6640625" bestFit="1" customWidth="1"/>
  </cols>
  <sheetData>
    <row r="1" spans="1:7" x14ac:dyDescent="0.25">
      <c r="A1" s="268" t="s">
        <v>37</v>
      </c>
      <c r="B1" s="269"/>
      <c r="C1" s="269"/>
      <c r="D1" s="269"/>
      <c r="E1" s="269"/>
      <c r="F1" s="269"/>
      <c r="G1" s="269"/>
    </row>
    <row r="2" spans="1:7" x14ac:dyDescent="0.25">
      <c r="A2" s="268" t="s">
        <v>76</v>
      </c>
      <c r="B2" s="269"/>
      <c r="C2" s="269"/>
      <c r="D2" s="269"/>
      <c r="E2" s="269"/>
      <c r="F2" s="269"/>
      <c r="G2" s="269"/>
    </row>
    <row r="3" spans="1:7" x14ac:dyDescent="0.25">
      <c r="A3" s="268" t="s">
        <v>409</v>
      </c>
      <c r="B3" s="269"/>
      <c r="C3" s="269"/>
      <c r="D3" s="269"/>
      <c r="E3" s="269"/>
      <c r="F3" s="269"/>
      <c r="G3" s="269"/>
    </row>
    <row r="4" spans="1:7" x14ac:dyDescent="0.25">
      <c r="A4" s="40" t="s">
        <v>69</v>
      </c>
      <c r="B4" s="40" t="s">
        <v>38</v>
      </c>
      <c r="C4" s="40" t="s">
        <v>39</v>
      </c>
      <c r="D4" s="200" t="s">
        <v>406</v>
      </c>
      <c r="E4" s="41" t="s">
        <v>336</v>
      </c>
      <c r="F4" s="185" t="s">
        <v>40</v>
      </c>
      <c r="G4" s="40" t="s">
        <v>41</v>
      </c>
    </row>
    <row r="5" spans="1:7" s="223" customFormat="1" ht="13.8" x14ac:dyDescent="0.3">
      <c r="A5" s="220"/>
      <c r="B5" s="151" t="s">
        <v>114</v>
      </c>
      <c r="C5" s="151" t="s">
        <v>43</v>
      </c>
      <c r="D5" s="43">
        <v>27</v>
      </c>
      <c r="E5" s="221"/>
      <c r="F5" s="222"/>
      <c r="G5" s="220"/>
    </row>
    <row r="6" spans="1:7" s="144" customFormat="1" ht="13.8" x14ac:dyDescent="0.3">
      <c r="A6" s="145"/>
      <c r="C6" s="151" t="s">
        <v>113</v>
      </c>
      <c r="D6" s="144">
        <v>21</v>
      </c>
      <c r="E6" s="44">
        <v>33</v>
      </c>
      <c r="F6" s="149">
        <f>SUM(D5-E6)</f>
        <v>-6</v>
      </c>
      <c r="G6" s="161">
        <f>+F6/E6</f>
        <v>-0.18181818181818182</v>
      </c>
    </row>
    <row r="7" spans="1:7" s="144" customFormat="1" ht="13.8" x14ac:dyDescent="0.3">
      <c r="A7" s="145"/>
      <c r="B7" s="145"/>
      <c r="C7" s="151" t="s">
        <v>58</v>
      </c>
      <c r="D7" s="43">
        <v>93</v>
      </c>
      <c r="E7" s="44">
        <v>228</v>
      </c>
      <c r="F7" s="149">
        <f>SUM(D7-E7)</f>
        <v>-135</v>
      </c>
      <c r="G7" s="161">
        <f>+F7/E7</f>
        <v>-0.59210526315789469</v>
      </c>
    </row>
    <row r="8" spans="1:7" s="144" customFormat="1" ht="13.8" x14ac:dyDescent="0.3">
      <c r="A8" s="47" t="s">
        <v>115</v>
      </c>
      <c r="B8" s="153"/>
      <c r="C8" s="153"/>
      <c r="D8" s="167">
        <f>SUM(D5:D7)</f>
        <v>141</v>
      </c>
      <c r="E8" s="50">
        <f>SUM(E5:E7)</f>
        <v>261</v>
      </c>
      <c r="F8" s="155">
        <f>SUM(D8-E8)</f>
        <v>-120</v>
      </c>
      <c r="G8" s="162">
        <f>+F8/E8</f>
        <v>-0.45977011494252873</v>
      </c>
    </row>
    <row r="9" spans="1:7" s="100" customFormat="1" x14ac:dyDescent="0.25">
      <c r="A9" s="175"/>
      <c r="B9" s="175"/>
      <c r="C9" s="175"/>
      <c r="D9" s="176"/>
      <c r="E9" s="177"/>
      <c r="F9" s="175"/>
      <c r="G9" s="175"/>
    </row>
    <row r="10" spans="1:7" ht="13.8" x14ac:dyDescent="0.3">
      <c r="A10" s="2"/>
      <c r="B10" s="42" t="s">
        <v>78</v>
      </c>
      <c r="C10" s="42" t="s">
        <v>43</v>
      </c>
      <c r="D10" s="43">
        <v>0</v>
      </c>
      <c r="E10" s="44">
        <v>0</v>
      </c>
      <c r="F10" s="45">
        <f>SUM(D10-E10)</f>
        <v>0</v>
      </c>
      <c r="G10" s="46" t="e">
        <f>+F10/E10</f>
        <v>#DIV/0!</v>
      </c>
    </row>
    <row r="11" spans="1:7" ht="13.8" x14ac:dyDescent="0.3">
      <c r="A11" s="2"/>
      <c r="B11" s="2"/>
      <c r="C11" s="42" t="s">
        <v>44</v>
      </c>
      <c r="D11" s="43">
        <v>573</v>
      </c>
      <c r="E11" s="44">
        <v>426</v>
      </c>
      <c r="F11" s="45">
        <f>SUM(D11-E11)</f>
        <v>147</v>
      </c>
      <c r="G11" s="46">
        <f>+F11/E11</f>
        <v>0.34507042253521125</v>
      </c>
    </row>
    <row r="12" spans="1:7" ht="13.8" x14ac:dyDescent="0.3">
      <c r="A12" s="2"/>
      <c r="B12" s="2"/>
      <c r="C12" s="42" t="s">
        <v>45</v>
      </c>
      <c r="D12" s="43">
        <v>1122</v>
      </c>
      <c r="E12" s="44">
        <v>1098</v>
      </c>
      <c r="F12" s="45">
        <f>SUM(D12-E12)</f>
        <v>24</v>
      </c>
      <c r="G12" s="46">
        <f>+F12/E12</f>
        <v>2.185792349726776E-2</v>
      </c>
    </row>
    <row r="13" spans="1:7" ht="13.8" x14ac:dyDescent="0.3">
      <c r="A13" s="2"/>
      <c r="B13" s="2"/>
      <c r="C13" s="42" t="s">
        <v>58</v>
      </c>
      <c r="D13" s="43">
        <v>162</v>
      </c>
      <c r="E13" s="44">
        <v>117</v>
      </c>
      <c r="F13" s="45">
        <f>SUM(D13-E13)</f>
        <v>45</v>
      </c>
      <c r="G13" s="46">
        <f>+F13/E13</f>
        <v>0.38461538461538464</v>
      </c>
    </row>
    <row r="14" spans="1:7" ht="13.8" x14ac:dyDescent="0.3">
      <c r="A14" s="47" t="s">
        <v>79</v>
      </c>
      <c r="B14" s="48"/>
      <c r="C14" s="48"/>
      <c r="D14" s="49">
        <f>SUM(D10:D13)</f>
        <v>1857</v>
      </c>
      <c r="E14" s="50">
        <f>SUM(E10:E13)</f>
        <v>1641</v>
      </c>
      <c r="F14" s="64">
        <f>SUM(D14-E14)</f>
        <v>216</v>
      </c>
      <c r="G14" s="65">
        <f>+F14/E14</f>
        <v>0.13162705667276051</v>
      </c>
    </row>
    <row r="15" spans="1:7" x14ac:dyDescent="0.25">
      <c r="A15" s="2"/>
      <c r="B15" s="2"/>
      <c r="C15" s="2"/>
      <c r="D15" s="28"/>
      <c r="E15" s="44"/>
      <c r="F15" s="45"/>
      <c r="G15" s="46"/>
    </row>
    <row r="16" spans="1:7" ht="13.8" x14ac:dyDescent="0.3">
      <c r="A16" s="2"/>
      <c r="B16" s="42" t="s">
        <v>80</v>
      </c>
      <c r="C16" s="42" t="s">
        <v>43</v>
      </c>
      <c r="D16" s="43">
        <v>0</v>
      </c>
      <c r="E16" s="44">
        <v>0</v>
      </c>
      <c r="F16" s="45">
        <f>SUM(D16-E16)</f>
        <v>0</v>
      </c>
      <c r="G16" s="46" t="e">
        <f>+F16/E16</f>
        <v>#DIV/0!</v>
      </c>
    </row>
    <row r="17" spans="1:7" ht="13.8" x14ac:dyDescent="0.3">
      <c r="A17" s="2"/>
      <c r="B17" s="2"/>
      <c r="C17" s="42" t="s">
        <v>44</v>
      </c>
      <c r="D17" s="43">
        <v>129</v>
      </c>
      <c r="E17" s="44">
        <v>117</v>
      </c>
      <c r="F17" s="45">
        <f>SUM(D17-E17)</f>
        <v>12</v>
      </c>
      <c r="G17" s="46">
        <f>+F17/E17</f>
        <v>0.10256410256410256</v>
      </c>
    </row>
    <row r="18" spans="1:7" ht="13.8" x14ac:dyDescent="0.3">
      <c r="A18" s="2"/>
      <c r="B18" s="2"/>
      <c r="C18" s="42" t="s">
        <v>45</v>
      </c>
      <c r="D18" s="43">
        <v>1434</v>
      </c>
      <c r="E18" s="44">
        <v>2016</v>
      </c>
      <c r="F18" s="45">
        <f>SUM(D18-E18)</f>
        <v>-582</v>
      </c>
      <c r="G18" s="46">
        <f>+F18/E18</f>
        <v>-0.28869047619047616</v>
      </c>
    </row>
    <row r="19" spans="1:7" ht="13.8" x14ac:dyDescent="0.3">
      <c r="A19" s="2"/>
      <c r="B19" s="2"/>
      <c r="C19" s="42" t="s">
        <v>58</v>
      </c>
      <c r="D19" s="43">
        <v>1008</v>
      </c>
      <c r="E19" s="44">
        <v>1326</v>
      </c>
      <c r="F19" s="45">
        <f>SUM(D19-E19)</f>
        <v>-318</v>
      </c>
      <c r="G19" s="46">
        <f>+F19/E19</f>
        <v>-0.23981900452488689</v>
      </c>
    </row>
    <row r="20" spans="1:7" ht="13.8" x14ac:dyDescent="0.3">
      <c r="A20" s="47" t="s">
        <v>81</v>
      </c>
      <c r="B20" s="48"/>
      <c r="C20" s="48"/>
      <c r="D20" s="49">
        <f>SUM(D16:D19)</f>
        <v>2571</v>
      </c>
      <c r="E20" s="50">
        <f>SUM(E16:E19)</f>
        <v>3459</v>
      </c>
      <c r="F20" s="51">
        <f>SUM(D20-E20)</f>
        <v>-888</v>
      </c>
      <c r="G20" s="52">
        <f>+F20/E20</f>
        <v>-0.25672159583694709</v>
      </c>
    </row>
    <row r="21" spans="1:7" ht="13.8" x14ac:dyDescent="0.3">
      <c r="A21" s="47"/>
      <c r="B21" s="48"/>
      <c r="C21" s="48"/>
      <c r="D21" s="49"/>
      <c r="E21" s="50"/>
      <c r="F21" s="51"/>
      <c r="G21" s="52"/>
    </row>
    <row r="22" spans="1:7" ht="13.8" x14ac:dyDescent="0.3">
      <c r="A22" s="2"/>
      <c r="B22" s="193" t="s">
        <v>82</v>
      </c>
      <c r="C22" s="42" t="s">
        <v>43</v>
      </c>
      <c r="D22" s="43">
        <v>158</v>
      </c>
      <c r="E22" s="44">
        <v>176</v>
      </c>
      <c r="F22" s="45">
        <f>SUM(D22-E22)</f>
        <v>-18</v>
      </c>
      <c r="G22" s="46">
        <f>+F22/E22</f>
        <v>-0.10227272727272728</v>
      </c>
    </row>
    <row r="23" spans="1:7" ht="15" customHeight="1" x14ac:dyDescent="0.3">
      <c r="A23" s="2"/>
      <c r="B23" s="2"/>
      <c r="C23" s="42" t="s">
        <v>44</v>
      </c>
      <c r="D23" s="43">
        <v>194</v>
      </c>
      <c r="E23" s="44">
        <v>221</v>
      </c>
      <c r="F23" s="45">
        <f>SUM(D23-E23)</f>
        <v>-27</v>
      </c>
      <c r="G23" s="46">
        <f>+F23/E23</f>
        <v>-0.12217194570135746</v>
      </c>
    </row>
    <row r="24" spans="1:7" s="144" customFormat="1" ht="13.8" x14ac:dyDescent="0.3">
      <c r="A24" s="145"/>
      <c r="B24" s="145"/>
      <c r="C24" s="151" t="s">
        <v>45</v>
      </c>
      <c r="D24" s="43">
        <v>153</v>
      </c>
      <c r="E24" s="44">
        <v>105</v>
      </c>
      <c r="F24" s="149">
        <f>SUM(D24-E24)</f>
        <v>48</v>
      </c>
      <c r="G24" s="161">
        <f>+F24/E24</f>
        <v>0.45714285714285713</v>
      </c>
    </row>
    <row r="25" spans="1:7" ht="13.8" x14ac:dyDescent="0.3">
      <c r="A25" s="2"/>
      <c r="B25" s="2"/>
      <c r="C25" s="42" t="s">
        <v>351</v>
      </c>
      <c r="D25" s="43">
        <v>0</v>
      </c>
      <c r="E25" s="44">
        <v>3</v>
      </c>
      <c r="F25" s="45">
        <f>SUM(D25-E25)</f>
        <v>-3</v>
      </c>
      <c r="G25" s="46">
        <f>+F25/E25</f>
        <v>-1</v>
      </c>
    </row>
    <row r="26" spans="1:7" ht="13.8" x14ac:dyDescent="0.3">
      <c r="A26" s="47" t="s">
        <v>83</v>
      </c>
      <c r="B26" s="48"/>
      <c r="C26" s="48"/>
      <c r="D26" s="49">
        <f>SUM(D22:D25)</f>
        <v>505</v>
      </c>
      <c r="E26" s="50">
        <f>SUM(E22:E25)</f>
        <v>505</v>
      </c>
      <c r="F26" s="51">
        <f>SUM(D26-E26)</f>
        <v>0</v>
      </c>
      <c r="G26" s="52">
        <f>+F26/E26</f>
        <v>0</v>
      </c>
    </row>
    <row r="27" spans="1:7" s="144" customFormat="1" ht="13.8" x14ac:dyDescent="0.3">
      <c r="A27" s="47"/>
      <c r="B27" s="153"/>
      <c r="C27" s="153"/>
      <c r="D27" s="167"/>
      <c r="E27" s="50"/>
      <c r="F27" s="156"/>
      <c r="G27" s="162"/>
    </row>
    <row r="28" spans="1:7" s="144" customFormat="1" ht="13.8" x14ac:dyDescent="0.3">
      <c r="A28" s="47"/>
      <c r="B28" s="193" t="s">
        <v>332</v>
      </c>
      <c r="C28" s="193" t="s">
        <v>352</v>
      </c>
      <c r="D28" s="195">
        <v>0</v>
      </c>
      <c r="E28" s="194">
        <v>0</v>
      </c>
      <c r="F28" s="196">
        <f>SUM(D28-E28)</f>
        <v>0</v>
      </c>
      <c r="G28" s="198" t="e">
        <f>+F28/E28</f>
        <v>#DIV/0!</v>
      </c>
    </row>
    <row r="29" spans="1:7" s="144" customFormat="1" ht="13.8" x14ac:dyDescent="0.3">
      <c r="A29" s="47"/>
      <c r="B29" s="153"/>
      <c r="C29" s="193" t="s">
        <v>113</v>
      </c>
      <c r="D29" s="195">
        <v>318</v>
      </c>
      <c r="E29" s="194">
        <v>144</v>
      </c>
      <c r="F29" s="196">
        <f>SUM(D29-E29)</f>
        <v>174</v>
      </c>
      <c r="G29" s="198">
        <f t="shared" ref="G29:G30" si="0">+F29/E29</f>
        <v>1.2083333333333333</v>
      </c>
    </row>
    <row r="30" spans="1:7" s="144" customFormat="1" ht="13.8" x14ac:dyDescent="0.3">
      <c r="A30" s="47" t="s">
        <v>353</v>
      </c>
      <c r="B30" s="153"/>
      <c r="C30" s="193"/>
      <c r="D30" s="167">
        <f>SUM(D28:D29)</f>
        <v>318</v>
      </c>
      <c r="E30" s="50">
        <f>SUM(E28,E29)</f>
        <v>144</v>
      </c>
      <c r="F30" s="155">
        <f>SUM(D30-E30)</f>
        <v>174</v>
      </c>
      <c r="G30" s="162">
        <f t="shared" si="0"/>
        <v>1.2083333333333333</v>
      </c>
    </row>
    <row r="31" spans="1:7" s="144" customFormat="1" ht="13.8" x14ac:dyDescent="0.3">
      <c r="A31" s="47"/>
      <c r="B31" s="153"/>
      <c r="C31" s="153"/>
      <c r="D31" s="167"/>
      <c r="E31" s="50"/>
      <c r="F31" s="156"/>
      <c r="G31" s="162"/>
    </row>
    <row r="32" spans="1:7" s="144" customFormat="1" ht="13.8" x14ac:dyDescent="0.3">
      <c r="A32" s="145"/>
      <c r="B32" s="151" t="s">
        <v>116</v>
      </c>
      <c r="C32" s="151" t="s">
        <v>43</v>
      </c>
      <c r="D32" s="43">
        <v>84</v>
      </c>
      <c r="E32" s="44">
        <v>120</v>
      </c>
      <c r="F32" s="149">
        <f>SUM(D32-E32)</f>
        <v>-36</v>
      </c>
      <c r="G32" s="161">
        <f>+F32/E32</f>
        <v>-0.3</v>
      </c>
    </row>
    <row r="33" spans="1:11" s="144" customFormat="1" ht="13.8" x14ac:dyDescent="0.3">
      <c r="A33" s="145"/>
      <c r="B33" s="145"/>
      <c r="C33" s="151" t="s">
        <v>44</v>
      </c>
      <c r="D33" s="43">
        <v>669</v>
      </c>
      <c r="E33" s="44">
        <v>693</v>
      </c>
      <c r="F33" s="149">
        <f>SUM(D33-E33)</f>
        <v>-24</v>
      </c>
      <c r="G33" s="161">
        <f>+F33/E33</f>
        <v>-3.4632034632034632E-2</v>
      </c>
    </row>
    <row r="34" spans="1:11" s="144" customFormat="1" ht="13.8" x14ac:dyDescent="0.3">
      <c r="A34" s="145"/>
      <c r="B34" s="145"/>
      <c r="C34" s="151" t="s">
        <v>45</v>
      </c>
      <c r="D34" s="43">
        <v>753</v>
      </c>
      <c r="E34" s="44">
        <v>909</v>
      </c>
      <c r="F34" s="149">
        <f>SUM(D34-E34)</f>
        <v>-156</v>
      </c>
      <c r="G34" s="161">
        <f>+F34/E34</f>
        <v>-0.17161716171617161</v>
      </c>
    </row>
    <row r="35" spans="1:11" s="144" customFormat="1" ht="13.8" x14ac:dyDescent="0.3">
      <c r="A35" s="145"/>
      <c r="B35" s="145"/>
      <c r="C35" s="151" t="s">
        <v>58</v>
      </c>
      <c r="D35" s="43">
        <v>162</v>
      </c>
      <c r="E35" s="44">
        <v>144</v>
      </c>
      <c r="F35" s="149">
        <f>SUM(D35-E35)</f>
        <v>18</v>
      </c>
      <c r="G35" s="161">
        <f>+F35/E35</f>
        <v>0.125</v>
      </c>
      <c r="K35" s="182" t="s">
        <v>26</v>
      </c>
    </row>
    <row r="36" spans="1:11" s="144" customFormat="1" ht="13.8" x14ac:dyDescent="0.3">
      <c r="A36" s="47" t="s">
        <v>117</v>
      </c>
      <c r="B36" s="153"/>
      <c r="C36" s="153"/>
      <c r="D36" s="167">
        <f>SUM(D32:D35)</f>
        <v>1668</v>
      </c>
      <c r="E36" s="50">
        <f>SUM(E32:E35)</f>
        <v>1866</v>
      </c>
      <c r="F36" s="156">
        <f>SUM(D36-E36)</f>
        <v>-198</v>
      </c>
      <c r="G36" s="162">
        <f>+F36/E36</f>
        <v>-0.10610932475884244</v>
      </c>
    </row>
    <row r="37" spans="1:11" s="144" customFormat="1" ht="13.8" x14ac:dyDescent="0.3">
      <c r="A37" s="47"/>
      <c r="B37" s="153"/>
      <c r="C37" s="153"/>
      <c r="D37" s="167"/>
      <c r="E37" s="50"/>
      <c r="F37" s="156"/>
      <c r="G37" s="162"/>
    </row>
    <row r="38" spans="1:11" ht="13.8" x14ac:dyDescent="0.3">
      <c r="A38" s="2"/>
      <c r="B38" s="42" t="s">
        <v>85</v>
      </c>
      <c r="C38" s="42" t="s">
        <v>43</v>
      </c>
      <c r="D38" s="43">
        <v>39</v>
      </c>
      <c r="E38" s="44">
        <v>72</v>
      </c>
      <c r="F38" s="45">
        <f>SUM(D38-E38)</f>
        <v>-33</v>
      </c>
      <c r="G38" s="46">
        <f>+F38/E38</f>
        <v>-0.45833333333333331</v>
      </c>
    </row>
    <row r="39" spans="1:11" ht="13.8" x14ac:dyDescent="0.3">
      <c r="A39" s="2"/>
      <c r="B39" s="2"/>
      <c r="C39" s="42" t="s">
        <v>44</v>
      </c>
      <c r="D39" s="43">
        <v>381</v>
      </c>
      <c r="E39" s="44">
        <v>309</v>
      </c>
      <c r="F39" s="45">
        <f>SUM(D39-E39)</f>
        <v>72</v>
      </c>
      <c r="G39" s="46">
        <f>+F39/E39</f>
        <v>0.23300970873786409</v>
      </c>
    </row>
    <row r="40" spans="1:11" ht="13.8" x14ac:dyDescent="0.3">
      <c r="A40" s="2"/>
      <c r="B40" s="2"/>
      <c r="C40" s="42" t="s">
        <v>45</v>
      </c>
      <c r="D40" s="43">
        <v>534</v>
      </c>
      <c r="E40" s="44">
        <v>894</v>
      </c>
      <c r="F40" s="45">
        <f>SUM(D40-E40)</f>
        <v>-360</v>
      </c>
      <c r="G40" s="46">
        <f>+F40/E40</f>
        <v>-0.40268456375838924</v>
      </c>
    </row>
    <row r="41" spans="1:11" ht="13.8" x14ac:dyDescent="0.3">
      <c r="A41" s="47" t="s">
        <v>86</v>
      </c>
      <c r="B41" s="48"/>
      <c r="C41" s="48"/>
      <c r="D41" s="49">
        <f>SUM(D38:D40)</f>
        <v>954</v>
      </c>
      <c r="E41" s="50">
        <f>SUM(E38:E40)</f>
        <v>1275</v>
      </c>
      <c r="F41" s="51">
        <f>SUM(D41-E41)</f>
        <v>-321</v>
      </c>
      <c r="G41" s="52">
        <f>+F41/E41</f>
        <v>-0.25176470588235295</v>
      </c>
    </row>
    <row r="42" spans="1:11" ht="13.8" x14ac:dyDescent="0.3">
      <c r="A42" s="47"/>
      <c r="B42" s="48"/>
      <c r="C42" s="48"/>
      <c r="D42" s="61"/>
      <c r="E42" s="44"/>
      <c r="F42" s="45"/>
      <c r="G42" s="46"/>
    </row>
    <row r="43" spans="1:11" ht="13.8" x14ac:dyDescent="0.3">
      <c r="A43" s="47" t="s">
        <v>20</v>
      </c>
      <c r="B43" s="48"/>
      <c r="C43" s="48"/>
      <c r="D43" s="49">
        <f>SUM(D8,D14,D20,D26,D30,D36,D41,)</f>
        <v>8014</v>
      </c>
      <c r="E43" s="167">
        <f>SUM(E8,E14,E20,E26,E30,E36,E41,)</f>
        <v>9151</v>
      </c>
      <c r="F43" s="167">
        <f t="shared" ref="F43:G43" si="1">SUM(F8,F14,F20,F26,F36,F41,)</f>
        <v>-1311</v>
      </c>
      <c r="G43" s="167">
        <f t="shared" si="1"/>
        <v>-0.94273868474791067</v>
      </c>
    </row>
  </sheetData>
  <mergeCells count="3">
    <mergeCell ref="A1:G1"/>
    <mergeCell ref="A2:G2"/>
    <mergeCell ref="A3:G3"/>
  </mergeCells>
  <pageMargins left="0.7" right="0.7" top="0.75" bottom="0.75" header="0.3" footer="0.3"/>
  <pageSetup scale="97" orientation="portrait" r:id="rId1"/>
  <headerFooter>
    <oddFooter>&amp;CWebfocus RTCRHRS (current version)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00"/>
  <sheetViews>
    <sheetView topLeftCell="A41" zoomScaleNormal="100" zoomScaleSheetLayoutView="100" workbookViewId="0">
      <selection activeCell="C62" sqref="C62"/>
    </sheetView>
  </sheetViews>
  <sheetFormatPr defaultRowHeight="13.2" x14ac:dyDescent="0.25"/>
  <cols>
    <col min="1" max="1" width="13.5546875" customWidth="1"/>
    <col min="2" max="2" width="11.44140625" customWidth="1"/>
    <col min="3" max="3" width="11" customWidth="1"/>
    <col min="5" max="5" width="11.33203125" customWidth="1"/>
    <col min="6" max="6" width="10.6640625" customWidth="1"/>
    <col min="7" max="7" width="10.44140625" customWidth="1"/>
  </cols>
  <sheetData>
    <row r="1" spans="1:13" ht="17.399999999999999" x14ac:dyDescent="0.3">
      <c r="A1" s="99" t="s">
        <v>410</v>
      </c>
      <c r="B1" s="99"/>
      <c r="C1" s="99"/>
      <c r="D1" s="99"/>
      <c r="E1" s="31"/>
      <c r="F1" s="31"/>
      <c r="G1" s="31"/>
      <c r="H1" s="31"/>
      <c r="I1" s="31"/>
      <c r="J1" s="100"/>
    </row>
    <row r="2" spans="1:13" x14ac:dyDescent="0.25">
      <c r="A2" s="32">
        <v>2014</v>
      </c>
      <c r="B2" s="32"/>
      <c r="C2" s="33" t="s">
        <v>27</v>
      </c>
      <c r="D2" s="32" t="s">
        <v>28</v>
      </c>
      <c r="E2" s="34">
        <v>2013</v>
      </c>
      <c r="F2" s="32"/>
      <c r="G2" s="33" t="s">
        <v>27</v>
      </c>
      <c r="H2" s="32" t="s">
        <v>28</v>
      </c>
      <c r="I2" s="34" t="s">
        <v>29</v>
      </c>
      <c r="J2" s="34" t="s">
        <v>68</v>
      </c>
    </row>
    <row r="3" spans="1:13" x14ac:dyDescent="0.25">
      <c r="A3" s="35">
        <v>40994</v>
      </c>
      <c r="B3" s="179" t="s">
        <v>31</v>
      </c>
      <c r="C3" s="37"/>
      <c r="D3" s="37">
        <v>4053</v>
      </c>
      <c r="E3" s="35">
        <v>40995</v>
      </c>
      <c r="F3" s="179" t="s">
        <v>31</v>
      </c>
      <c r="G3" s="37">
        <v>947</v>
      </c>
      <c r="H3" s="37">
        <v>3938</v>
      </c>
      <c r="I3" s="37">
        <f t="shared" ref="I3:I34" si="0">SUM(C3-G3)</f>
        <v>-947</v>
      </c>
      <c r="J3" s="37">
        <f t="shared" ref="J3:J34" si="1">SUM(D3-H3)</f>
        <v>115</v>
      </c>
    </row>
    <row r="4" spans="1:13" x14ac:dyDescent="0.25">
      <c r="A4" s="35">
        <v>40995</v>
      </c>
      <c r="B4" s="180" t="s">
        <v>32</v>
      </c>
      <c r="C4" s="37"/>
      <c r="D4" s="37">
        <v>5736</v>
      </c>
      <c r="E4" s="35">
        <v>40996</v>
      </c>
      <c r="F4" s="180" t="s">
        <v>32</v>
      </c>
      <c r="G4" s="37">
        <v>1375</v>
      </c>
      <c r="H4" s="37">
        <v>5753</v>
      </c>
      <c r="I4" s="37">
        <f t="shared" si="0"/>
        <v>-1375</v>
      </c>
      <c r="J4" s="37">
        <f t="shared" si="1"/>
        <v>-17</v>
      </c>
    </row>
    <row r="5" spans="1:13" x14ac:dyDescent="0.25">
      <c r="A5" s="35">
        <v>40996</v>
      </c>
      <c r="B5" s="180" t="s">
        <v>33</v>
      </c>
      <c r="C5" s="37">
        <v>1592</v>
      </c>
      <c r="D5" s="37">
        <v>6566</v>
      </c>
      <c r="E5" s="38">
        <v>40266</v>
      </c>
      <c r="F5" s="180" t="s">
        <v>33</v>
      </c>
      <c r="G5" s="37">
        <v>1572</v>
      </c>
      <c r="H5" s="37">
        <v>6620</v>
      </c>
      <c r="I5" s="37">
        <f t="shared" si="0"/>
        <v>20</v>
      </c>
      <c r="J5" s="37">
        <f t="shared" si="1"/>
        <v>-54</v>
      </c>
    </row>
    <row r="6" spans="1:13" x14ac:dyDescent="0.25">
      <c r="A6" s="38">
        <v>40266</v>
      </c>
      <c r="B6" s="180" t="s">
        <v>34</v>
      </c>
      <c r="C6" s="37">
        <v>1710</v>
      </c>
      <c r="D6" s="37">
        <v>7089</v>
      </c>
      <c r="E6" s="35">
        <v>40267</v>
      </c>
      <c r="F6" s="180" t="s">
        <v>34</v>
      </c>
      <c r="G6" s="37">
        <v>1669</v>
      </c>
      <c r="H6" s="37">
        <v>7008</v>
      </c>
      <c r="I6" s="37">
        <f t="shared" si="0"/>
        <v>41</v>
      </c>
      <c r="J6" s="37">
        <f t="shared" si="1"/>
        <v>81</v>
      </c>
    </row>
    <row r="7" spans="1:13" x14ac:dyDescent="0.25">
      <c r="A7" s="35">
        <v>40267</v>
      </c>
      <c r="B7" s="180" t="s">
        <v>35</v>
      </c>
      <c r="C7" s="37">
        <v>1732</v>
      </c>
      <c r="D7" s="37">
        <v>7205</v>
      </c>
      <c r="E7" s="35">
        <v>40268</v>
      </c>
      <c r="F7" s="180" t="s">
        <v>35</v>
      </c>
      <c r="G7" s="37">
        <v>1713</v>
      </c>
      <c r="H7" s="37">
        <v>7176</v>
      </c>
      <c r="I7" s="37">
        <f t="shared" si="0"/>
        <v>19</v>
      </c>
      <c r="J7" s="37">
        <f t="shared" si="1"/>
        <v>29</v>
      </c>
    </row>
    <row r="8" spans="1:13" x14ac:dyDescent="0.25">
      <c r="A8" s="35">
        <v>40268</v>
      </c>
      <c r="B8" s="180" t="s">
        <v>36</v>
      </c>
      <c r="C8" s="37">
        <v>1783</v>
      </c>
      <c r="D8" s="37">
        <v>7426</v>
      </c>
      <c r="E8" s="35">
        <v>40269</v>
      </c>
      <c r="F8" s="180" t="s">
        <v>36</v>
      </c>
      <c r="G8" s="37">
        <v>1767</v>
      </c>
      <c r="H8" s="37">
        <v>7402</v>
      </c>
      <c r="I8" s="37">
        <f t="shared" si="0"/>
        <v>16</v>
      </c>
      <c r="J8" s="37">
        <f t="shared" si="1"/>
        <v>24</v>
      </c>
    </row>
    <row r="9" spans="1:13" x14ac:dyDescent="0.25">
      <c r="A9" s="35">
        <v>40269</v>
      </c>
      <c r="B9" s="180" t="s">
        <v>30</v>
      </c>
      <c r="C9" s="37">
        <v>2125</v>
      </c>
      <c r="D9" s="37">
        <v>8975</v>
      </c>
      <c r="E9" s="35">
        <v>40270</v>
      </c>
      <c r="F9" s="180" t="s">
        <v>30</v>
      </c>
      <c r="G9" s="37">
        <v>2091</v>
      </c>
      <c r="H9" s="37">
        <v>8794</v>
      </c>
      <c r="I9" s="37">
        <f t="shared" si="0"/>
        <v>34</v>
      </c>
      <c r="J9" s="37">
        <f t="shared" si="1"/>
        <v>181</v>
      </c>
    </row>
    <row r="10" spans="1:13" x14ac:dyDescent="0.25">
      <c r="A10" s="35">
        <v>40270</v>
      </c>
      <c r="B10" s="180" t="s">
        <v>31</v>
      </c>
      <c r="C10" s="37">
        <v>2283</v>
      </c>
      <c r="D10" s="37">
        <v>9703</v>
      </c>
      <c r="E10" s="35">
        <v>40271</v>
      </c>
      <c r="F10" s="180" t="s">
        <v>31</v>
      </c>
      <c r="G10" s="37">
        <v>2241</v>
      </c>
      <c r="H10" s="37">
        <v>9487</v>
      </c>
      <c r="I10" s="37">
        <f t="shared" si="0"/>
        <v>42</v>
      </c>
      <c r="J10" s="37">
        <f t="shared" si="1"/>
        <v>216</v>
      </c>
    </row>
    <row r="11" spans="1:13" x14ac:dyDescent="0.25">
      <c r="A11" s="35">
        <v>40271</v>
      </c>
      <c r="B11" s="180" t="s">
        <v>32</v>
      </c>
      <c r="C11" s="37">
        <v>2499</v>
      </c>
      <c r="D11" s="37">
        <v>10761</v>
      </c>
      <c r="E11" s="35">
        <v>40272</v>
      </c>
      <c r="F11" s="180" t="s">
        <v>32</v>
      </c>
      <c r="G11" s="37">
        <v>2481</v>
      </c>
      <c r="H11" s="37">
        <v>10639</v>
      </c>
      <c r="I11" s="37">
        <f t="shared" si="0"/>
        <v>18</v>
      </c>
      <c r="J11" s="37">
        <f t="shared" si="1"/>
        <v>122</v>
      </c>
    </row>
    <row r="12" spans="1:13" x14ac:dyDescent="0.25">
      <c r="A12" s="35">
        <v>40272</v>
      </c>
      <c r="B12" s="180" t="s">
        <v>33</v>
      </c>
      <c r="C12" s="37">
        <v>2615</v>
      </c>
      <c r="D12" s="37">
        <v>11265</v>
      </c>
      <c r="E12" s="35">
        <v>40273</v>
      </c>
      <c r="F12" s="180" t="s">
        <v>33</v>
      </c>
      <c r="G12" s="37">
        <v>2597</v>
      </c>
      <c r="H12" s="37">
        <v>11195</v>
      </c>
      <c r="I12" s="37">
        <f t="shared" si="0"/>
        <v>18</v>
      </c>
      <c r="J12" s="37">
        <f t="shared" si="1"/>
        <v>70</v>
      </c>
    </row>
    <row r="13" spans="1:13" x14ac:dyDescent="0.25">
      <c r="A13" s="35">
        <v>40273</v>
      </c>
      <c r="B13" s="180" t="s">
        <v>34</v>
      </c>
      <c r="C13" s="203">
        <v>2686</v>
      </c>
      <c r="D13" s="203">
        <v>11617</v>
      </c>
      <c r="E13" s="35">
        <v>40274</v>
      </c>
      <c r="F13" s="180" t="s">
        <v>34</v>
      </c>
      <c r="G13" s="202">
        <v>2597</v>
      </c>
      <c r="H13" s="203">
        <v>11708</v>
      </c>
      <c r="I13" s="37">
        <f t="shared" si="0"/>
        <v>89</v>
      </c>
      <c r="J13" s="37">
        <f t="shared" si="1"/>
        <v>-91</v>
      </c>
      <c r="M13" t="s">
        <v>26</v>
      </c>
    </row>
    <row r="14" spans="1:13" x14ac:dyDescent="0.25">
      <c r="A14" s="35">
        <v>40274</v>
      </c>
      <c r="B14" s="180" t="s">
        <v>35</v>
      </c>
      <c r="C14" s="203">
        <v>2718</v>
      </c>
      <c r="D14" s="203">
        <v>11741</v>
      </c>
      <c r="E14" s="35">
        <v>40275</v>
      </c>
      <c r="F14" s="180" t="s">
        <v>35</v>
      </c>
      <c r="G14" s="202">
        <v>2597</v>
      </c>
      <c r="H14" s="203">
        <v>11829</v>
      </c>
      <c r="I14" s="37">
        <f t="shared" si="0"/>
        <v>121</v>
      </c>
      <c r="J14" s="37">
        <f t="shared" si="1"/>
        <v>-88</v>
      </c>
    </row>
    <row r="15" spans="1:13" x14ac:dyDescent="0.25">
      <c r="A15" s="35">
        <v>40275</v>
      </c>
      <c r="B15" s="180" t="s">
        <v>36</v>
      </c>
      <c r="C15" s="203">
        <v>2749</v>
      </c>
      <c r="D15" s="203">
        <v>11861</v>
      </c>
      <c r="E15" s="35">
        <v>40276</v>
      </c>
      <c r="F15" s="180" t="s">
        <v>36</v>
      </c>
      <c r="G15" s="202">
        <v>2597</v>
      </c>
      <c r="H15" s="203">
        <v>11957</v>
      </c>
      <c r="I15" s="37">
        <f t="shared" si="0"/>
        <v>152</v>
      </c>
      <c r="J15" s="37">
        <f t="shared" si="1"/>
        <v>-96</v>
      </c>
    </row>
    <row r="16" spans="1:13" x14ac:dyDescent="0.25">
      <c r="A16" s="35">
        <v>40276</v>
      </c>
      <c r="B16" s="180" t="s">
        <v>30</v>
      </c>
      <c r="C16" s="37">
        <v>2843</v>
      </c>
      <c r="D16" s="37">
        <v>12310</v>
      </c>
      <c r="E16" s="35">
        <v>40277</v>
      </c>
      <c r="F16" s="180" t="s">
        <v>30</v>
      </c>
      <c r="G16" s="37">
        <v>2873</v>
      </c>
      <c r="H16" s="37">
        <v>12470</v>
      </c>
      <c r="I16" s="37">
        <f t="shared" si="0"/>
        <v>-30</v>
      </c>
      <c r="J16" s="37">
        <f t="shared" si="1"/>
        <v>-160</v>
      </c>
    </row>
    <row r="17" spans="1:11" x14ac:dyDescent="0.25">
      <c r="A17" s="35">
        <v>40277</v>
      </c>
      <c r="B17" s="180" t="s">
        <v>31</v>
      </c>
      <c r="C17" s="37">
        <v>2920</v>
      </c>
      <c r="D17" s="37">
        <v>12604</v>
      </c>
      <c r="E17" s="35">
        <v>40278</v>
      </c>
      <c r="F17" s="180" t="s">
        <v>31</v>
      </c>
      <c r="G17" s="37">
        <v>2972</v>
      </c>
      <c r="H17" s="37">
        <v>12920</v>
      </c>
      <c r="I17" s="37">
        <f t="shared" si="0"/>
        <v>-52</v>
      </c>
      <c r="J17" s="37">
        <f t="shared" si="1"/>
        <v>-316</v>
      </c>
      <c r="K17" t="s">
        <v>26</v>
      </c>
    </row>
    <row r="18" spans="1:11" x14ac:dyDescent="0.25">
      <c r="A18" s="35">
        <v>40278</v>
      </c>
      <c r="B18" s="180" t="s">
        <v>32</v>
      </c>
      <c r="C18" s="37">
        <v>2997</v>
      </c>
      <c r="D18" s="37">
        <v>12969</v>
      </c>
      <c r="E18" s="35">
        <v>40279</v>
      </c>
      <c r="F18" s="180" t="s">
        <v>32</v>
      </c>
      <c r="G18" s="37">
        <v>3053</v>
      </c>
      <c r="H18" s="37">
        <v>13256</v>
      </c>
      <c r="I18" s="37">
        <f t="shared" si="0"/>
        <v>-56</v>
      </c>
      <c r="J18" s="37">
        <f t="shared" si="1"/>
        <v>-287</v>
      </c>
    </row>
    <row r="19" spans="1:11" x14ac:dyDescent="0.25">
      <c r="A19" s="35">
        <v>40279</v>
      </c>
      <c r="B19" s="180" t="s">
        <v>33</v>
      </c>
      <c r="C19" s="37">
        <v>3064</v>
      </c>
      <c r="D19" s="37">
        <v>13279</v>
      </c>
      <c r="E19" s="35">
        <v>40280</v>
      </c>
      <c r="F19" s="180" t="s">
        <v>33</v>
      </c>
      <c r="G19" s="37">
        <v>3144</v>
      </c>
      <c r="H19" s="37">
        <v>13712</v>
      </c>
      <c r="I19" s="37">
        <f t="shared" si="0"/>
        <v>-80</v>
      </c>
      <c r="J19" s="37">
        <f t="shared" si="1"/>
        <v>-433</v>
      </c>
    </row>
    <row r="20" spans="1:11" x14ac:dyDescent="0.25">
      <c r="A20" s="35">
        <v>40280</v>
      </c>
      <c r="B20" s="180" t="s">
        <v>34</v>
      </c>
      <c r="C20" s="37">
        <v>3112</v>
      </c>
      <c r="D20" s="37">
        <v>13515</v>
      </c>
      <c r="E20" s="35">
        <v>40281</v>
      </c>
      <c r="F20" s="180" t="s">
        <v>34</v>
      </c>
      <c r="G20" s="37">
        <v>3193</v>
      </c>
      <c r="H20" s="37">
        <v>13926</v>
      </c>
      <c r="I20" s="37">
        <f t="shared" si="0"/>
        <v>-81</v>
      </c>
      <c r="J20" s="37">
        <f t="shared" si="1"/>
        <v>-411</v>
      </c>
    </row>
    <row r="21" spans="1:11" x14ac:dyDescent="0.25">
      <c r="A21" s="35">
        <v>40281</v>
      </c>
      <c r="B21" s="180" t="s">
        <v>35</v>
      </c>
      <c r="C21" s="37">
        <v>3129</v>
      </c>
      <c r="D21" s="37">
        <v>13593</v>
      </c>
      <c r="E21" s="35">
        <v>40282</v>
      </c>
      <c r="F21" s="180" t="s">
        <v>35</v>
      </c>
      <c r="G21" s="37">
        <v>3211</v>
      </c>
      <c r="H21" s="37">
        <v>14005</v>
      </c>
      <c r="I21" s="37">
        <f t="shared" si="0"/>
        <v>-82</v>
      </c>
      <c r="J21" s="37">
        <f t="shared" si="1"/>
        <v>-412</v>
      </c>
    </row>
    <row r="22" spans="1:11" x14ac:dyDescent="0.25">
      <c r="A22" s="35">
        <v>40282</v>
      </c>
      <c r="B22" s="180" t="s">
        <v>36</v>
      </c>
      <c r="C22" s="37">
        <v>3148</v>
      </c>
      <c r="D22" s="37">
        <v>13665</v>
      </c>
      <c r="E22" s="35">
        <v>40283</v>
      </c>
      <c r="F22" s="180" t="s">
        <v>36</v>
      </c>
      <c r="G22" s="37">
        <v>3239</v>
      </c>
      <c r="H22" s="37">
        <v>14120</v>
      </c>
      <c r="I22" s="37">
        <f t="shared" si="0"/>
        <v>-91</v>
      </c>
      <c r="J22" s="37">
        <f t="shared" si="1"/>
        <v>-455</v>
      </c>
    </row>
    <row r="23" spans="1:11" x14ac:dyDescent="0.25">
      <c r="A23" s="35">
        <v>40283</v>
      </c>
      <c r="B23" s="180" t="s">
        <v>30</v>
      </c>
      <c r="C23" s="37">
        <v>3220</v>
      </c>
      <c r="D23" s="37">
        <v>13992</v>
      </c>
      <c r="E23" s="35">
        <v>40284</v>
      </c>
      <c r="F23" s="180" t="s">
        <v>30</v>
      </c>
      <c r="G23" s="37">
        <v>3317</v>
      </c>
      <c r="H23" s="37">
        <v>14483</v>
      </c>
      <c r="I23" s="37">
        <f t="shared" si="0"/>
        <v>-97</v>
      </c>
      <c r="J23" s="37">
        <f t="shared" si="1"/>
        <v>-491</v>
      </c>
    </row>
    <row r="24" spans="1:11" x14ac:dyDescent="0.25">
      <c r="A24" s="35">
        <v>40284</v>
      </c>
      <c r="B24" s="180" t="s">
        <v>31</v>
      </c>
      <c r="C24" s="37">
        <v>3276</v>
      </c>
      <c r="D24" s="37">
        <v>14254</v>
      </c>
      <c r="E24" s="35">
        <v>40285</v>
      </c>
      <c r="F24" s="180" t="s">
        <v>31</v>
      </c>
      <c r="G24" s="37">
        <v>3389</v>
      </c>
      <c r="H24" s="37">
        <v>14778</v>
      </c>
      <c r="I24" s="37">
        <f t="shared" si="0"/>
        <v>-113</v>
      </c>
      <c r="J24" s="37">
        <f t="shared" si="1"/>
        <v>-524</v>
      </c>
    </row>
    <row r="25" spans="1:11" x14ac:dyDescent="0.25">
      <c r="A25" s="35">
        <v>40285</v>
      </c>
      <c r="B25" s="180" t="s">
        <v>32</v>
      </c>
      <c r="C25" s="37">
        <v>3327</v>
      </c>
      <c r="D25" s="37">
        <v>14480</v>
      </c>
      <c r="E25" s="35">
        <v>40286</v>
      </c>
      <c r="F25" s="180" t="s">
        <v>32</v>
      </c>
      <c r="G25" s="37">
        <v>3454</v>
      </c>
      <c r="H25" s="37">
        <v>15086</v>
      </c>
      <c r="I25" s="37">
        <f t="shared" si="0"/>
        <v>-127</v>
      </c>
      <c r="J25" s="37">
        <f t="shared" si="1"/>
        <v>-606</v>
      </c>
    </row>
    <row r="26" spans="1:11" x14ac:dyDescent="0.25">
      <c r="A26" s="35">
        <v>40286</v>
      </c>
      <c r="B26" s="180" t="s">
        <v>33</v>
      </c>
      <c r="C26" s="37">
        <v>3386</v>
      </c>
      <c r="D26" s="37">
        <v>14759</v>
      </c>
      <c r="E26" s="35">
        <v>40287</v>
      </c>
      <c r="F26" s="180" t="s">
        <v>33</v>
      </c>
      <c r="G26" s="37">
        <v>3521</v>
      </c>
      <c r="H26" s="37">
        <v>15385</v>
      </c>
      <c r="I26" s="37">
        <f t="shared" si="0"/>
        <v>-135</v>
      </c>
      <c r="J26" s="37">
        <f t="shared" si="1"/>
        <v>-626</v>
      </c>
    </row>
    <row r="27" spans="1:11" x14ac:dyDescent="0.25">
      <c r="A27" s="35">
        <v>40287</v>
      </c>
      <c r="B27" s="180" t="s">
        <v>34</v>
      </c>
      <c r="C27" s="37">
        <v>3425</v>
      </c>
      <c r="D27" s="37">
        <v>14928</v>
      </c>
      <c r="E27" s="35">
        <v>40288</v>
      </c>
      <c r="F27" s="180" t="s">
        <v>34</v>
      </c>
      <c r="G27" s="37">
        <v>3578</v>
      </c>
      <c r="H27" s="37">
        <v>15639</v>
      </c>
      <c r="I27" s="37">
        <f t="shared" si="0"/>
        <v>-153</v>
      </c>
      <c r="J27" s="37">
        <f t="shared" si="1"/>
        <v>-711</v>
      </c>
    </row>
    <row r="28" spans="1:11" x14ac:dyDescent="0.25">
      <c r="A28" s="35">
        <v>40288</v>
      </c>
      <c r="B28" s="180" t="s">
        <v>35</v>
      </c>
      <c r="C28" s="37">
        <v>3437</v>
      </c>
      <c r="D28" s="37">
        <v>14985</v>
      </c>
      <c r="E28" s="35">
        <v>40289</v>
      </c>
      <c r="F28" s="180" t="s">
        <v>35</v>
      </c>
      <c r="G28" s="37">
        <v>3600</v>
      </c>
      <c r="H28" s="37">
        <v>15717</v>
      </c>
      <c r="I28" s="37">
        <f t="shared" si="0"/>
        <v>-163</v>
      </c>
      <c r="J28" s="37">
        <f t="shared" si="1"/>
        <v>-732</v>
      </c>
    </row>
    <row r="29" spans="1:11" x14ac:dyDescent="0.25">
      <c r="A29" s="35">
        <v>40289</v>
      </c>
      <c r="B29" s="180" t="s">
        <v>36</v>
      </c>
      <c r="C29" s="37">
        <v>3452</v>
      </c>
      <c r="D29" s="37">
        <v>15084</v>
      </c>
      <c r="E29" s="35">
        <v>40290</v>
      </c>
      <c r="F29" s="180" t="s">
        <v>36</v>
      </c>
      <c r="G29" s="37">
        <v>3629</v>
      </c>
      <c r="H29" s="37">
        <v>15846</v>
      </c>
      <c r="I29" s="37">
        <f t="shared" si="0"/>
        <v>-177</v>
      </c>
      <c r="J29" s="37">
        <f t="shared" si="1"/>
        <v>-762</v>
      </c>
    </row>
    <row r="30" spans="1:11" x14ac:dyDescent="0.25">
      <c r="A30" s="35">
        <v>40290</v>
      </c>
      <c r="B30" s="180" t="s">
        <v>30</v>
      </c>
      <c r="C30" s="37">
        <v>3490</v>
      </c>
      <c r="D30" s="37">
        <v>15240</v>
      </c>
      <c r="E30" s="35">
        <v>40291</v>
      </c>
      <c r="F30" s="180" t="s">
        <v>30</v>
      </c>
      <c r="G30" s="37">
        <v>3710</v>
      </c>
      <c r="H30" s="37">
        <v>16202</v>
      </c>
      <c r="I30" s="37">
        <f t="shared" si="0"/>
        <v>-220</v>
      </c>
      <c r="J30" s="37">
        <f t="shared" si="1"/>
        <v>-962</v>
      </c>
    </row>
    <row r="31" spans="1:11" x14ac:dyDescent="0.25">
      <c r="A31" s="35">
        <v>40291</v>
      </c>
      <c r="B31" s="180" t="s">
        <v>31</v>
      </c>
      <c r="C31" s="37">
        <v>3541</v>
      </c>
      <c r="D31" s="37">
        <v>15453</v>
      </c>
      <c r="E31" s="35">
        <v>40292</v>
      </c>
      <c r="F31" s="180" t="s">
        <v>31</v>
      </c>
      <c r="G31" s="37">
        <v>3781</v>
      </c>
      <c r="H31" s="37">
        <v>16490</v>
      </c>
      <c r="I31" s="37">
        <f t="shared" si="0"/>
        <v>-240</v>
      </c>
      <c r="J31" s="37">
        <f t="shared" si="1"/>
        <v>-1037</v>
      </c>
    </row>
    <row r="32" spans="1:11" x14ac:dyDescent="0.25">
      <c r="A32" s="35">
        <v>40292</v>
      </c>
      <c r="B32" s="180" t="s">
        <v>32</v>
      </c>
      <c r="C32" s="37">
        <v>3573</v>
      </c>
      <c r="D32" s="37">
        <v>15603</v>
      </c>
      <c r="E32" s="35">
        <v>40293</v>
      </c>
      <c r="F32" s="180" t="s">
        <v>32</v>
      </c>
      <c r="G32" s="37">
        <v>3851</v>
      </c>
      <c r="H32" s="37">
        <v>16799</v>
      </c>
      <c r="I32" s="37">
        <f t="shared" si="0"/>
        <v>-278</v>
      </c>
      <c r="J32" s="37">
        <f t="shared" si="1"/>
        <v>-1196</v>
      </c>
    </row>
    <row r="33" spans="1:10" x14ac:dyDescent="0.25">
      <c r="A33" s="35">
        <v>40293</v>
      </c>
      <c r="B33" s="180" t="s">
        <v>33</v>
      </c>
      <c r="C33" s="37">
        <v>3617</v>
      </c>
      <c r="D33" s="37">
        <v>15812</v>
      </c>
      <c r="E33" s="35">
        <v>40294</v>
      </c>
      <c r="F33" s="180" t="s">
        <v>33</v>
      </c>
      <c r="G33" s="37">
        <v>3911</v>
      </c>
      <c r="H33" s="37">
        <v>17084</v>
      </c>
      <c r="I33" s="37">
        <f t="shared" si="0"/>
        <v>-294</v>
      </c>
      <c r="J33" s="37">
        <f t="shared" si="1"/>
        <v>-1272</v>
      </c>
    </row>
    <row r="34" spans="1:10" x14ac:dyDescent="0.25">
      <c r="A34" s="35">
        <v>40294</v>
      </c>
      <c r="B34" s="180" t="s">
        <v>34</v>
      </c>
      <c r="C34" s="37">
        <v>3891</v>
      </c>
      <c r="D34" s="37">
        <v>15985</v>
      </c>
      <c r="E34" s="35">
        <v>40295</v>
      </c>
      <c r="F34" s="180" t="s">
        <v>34</v>
      </c>
      <c r="G34" s="37">
        <v>3971</v>
      </c>
      <c r="H34" s="37">
        <v>17360</v>
      </c>
      <c r="I34" s="37">
        <f t="shared" si="0"/>
        <v>-80</v>
      </c>
      <c r="J34" s="37">
        <f t="shared" si="1"/>
        <v>-1375</v>
      </c>
    </row>
    <row r="35" spans="1:10" x14ac:dyDescent="0.25">
      <c r="A35" s="35">
        <v>40295</v>
      </c>
      <c r="B35" s="180" t="s">
        <v>35</v>
      </c>
      <c r="C35" s="37">
        <v>3654</v>
      </c>
      <c r="D35" s="37">
        <v>15993</v>
      </c>
      <c r="E35" s="35">
        <v>40296</v>
      </c>
      <c r="F35" s="180" t="s">
        <v>35</v>
      </c>
      <c r="G35" s="37">
        <v>3985</v>
      </c>
      <c r="H35" s="37">
        <v>17410</v>
      </c>
      <c r="I35" s="37">
        <f t="shared" ref="I35:I66" si="2">SUM(C35-G35)</f>
        <v>-331</v>
      </c>
      <c r="J35" s="37">
        <f t="shared" ref="J35:J66" si="3">SUM(D35-H35)</f>
        <v>-1417</v>
      </c>
    </row>
    <row r="36" spans="1:10" x14ac:dyDescent="0.25">
      <c r="A36" s="35">
        <v>40296</v>
      </c>
      <c r="B36" s="180" t="s">
        <v>36</v>
      </c>
      <c r="C36" s="37">
        <v>3655</v>
      </c>
      <c r="D36" s="37">
        <v>16054</v>
      </c>
      <c r="E36" s="39">
        <v>40297</v>
      </c>
      <c r="F36" s="180" t="s">
        <v>36</v>
      </c>
      <c r="G36" s="37">
        <v>4005</v>
      </c>
      <c r="H36" s="37">
        <v>17473</v>
      </c>
      <c r="I36" s="37">
        <f t="shared" si="2"/>
        <v>-350</v>
      </c>
      <c r="J36" s="37">
        <f t="shared" si="3"/>
        <v>-1419</v>
      </c>
    </row>
    <row r="37" spans="1:10" x14ac:dyDescent="0.25">
      <c r="A37" s="39">
        <v>40297</v>
      </c>
      <c r="B37" s="180" t="s">
        <v>30</v>
      </c>
      <c r="C37" s="37">
        <v>3722</v>
      </c>
      <c r="D37" s="37">
        <v>16275</v>
      </c>
      <c r="E37" s="35">
        <v>40298</v>
      </c>
      <c r="F37" s="180" t="s">
        <v>30</v>
      </c>
      <c r="G37" s="37">
        <v>4067</v>
      </c>
      <c r="H37" s="37">
        <v>17759</v>
      </c>
      <c r="I37" s="37">
        <f t="shared" si="2"/>
        <v>-345</v>
      </c>
      <c r="J37" s="37">
        <f t="shared" si="3"/>
        <v>-1484</v>
      </c>
    </row>
    <row r="38" spans="1:10" x14ac:dyDescent="0.25">
      <c r="A38" s="35">
        <v>40298</v>
      </c>
      <c r="B38" s="180" t="s">
        <v>31</v>
      </c>
      <c r="C38" s="202">
        <v>3722</v>
      </c>
      <c r="D38" s="202">
        <v>16275</v>
      </c>
      <c r="E38" s="35">
        <v>40299</v>
      </c>
      <c r="F38" s="180" t="s">
        <v>31</v>
      </c>
      <c r="G38" s="37">
        <v>4157</v>
      </c>
      <c r="H38" s="37">
        <v>18189</v>
      </c>
      <c r="I38" s="37">
        <f t="shared" si="2"/>
        <v>-435</v>
      </c>
      <c r="J38" s="37">
        <f t="shared" si="3"/>
        <v>-1914</v>
      </c>
    </row>
    <row r="39" spans="1:10" x14ac:dyDescent="0.25">
      <c r="A39" s="35">
        <v>40299</v>
      </c>
      <c r="B39" s="180" t="s">
        <v>32</v>
      </c>
      <c r="C39" s="37">
        <v>3837</v>
      </c>
      <c r="D39" s="37">
        <v>16741</v>
      </c>
      <c r="E39" s="35">
        <v>40300</v>
      </c>
      <c r="F39" s="180" t="s">
        <v>32</v>
      </c>
      <c r="G39" s="37">
        <v>4204</v>
      </c>
      <c r="H39" s="37">
        <v>18386</v>
      </c>
      <c r="I39" s="37">
        <f t="shared" si="2"/>
        <v>-367</v>
      </c>
      <c r="J39" s="37">
        <f t="shared" si="3"/>
        <v>-1645</v>
      </c>
    </row>
    <row r="40" spans="1:10" x14ac:dyDescent="0.25">
      <c r="A40" s="35">
        <v>40300</v>
      </c>
      <c r="B40" s="180" t="s">
        <v>33</v>
      </c>
      <c r="C40" s="37">
        <v>3891</v>
      </c>
      <c r="D40" s="37">
        <v>16953</v>
      </c>
      <c r="E40" s="35">
        <v>40301</v>
      </c>
      <c r="F40" s="180" t="s">
        <v>33</v>
      </c>
      <c r="G40" s="37">
        <v>4260</v>
      </c>
      <c r="H40" s="37">
        <v>18644</v>
      </c>
      <c r="I40" s="37">
        <f t="shared" si="2"/>
        <v>-369</v>
      </c>
      <c r="J40" s="37">
        <f t="shared" si="3"/>
        <v>-1691</v>
      </c>
    </row>
    <row r="41" spans="1:10" x14ac:dyDescent="0.25">
      <c r="A41" s="35">
        <v>40301</v>
      </c>
      <c r="B41" s="179" t="s">
        <v>34</v>
      </c>
      <c r="C41" s="37">
        <v>3939</v>
      </c>
      <c r="D41" s="37">
        <v>17145</v>
      </c>
      <c r="E41" s="35">
        <v>40302</v>
      </c>
      <c r="F41" s="179" t="s">
        <v>34</v>
      </c>
      <c r="G41" s="37">
        <v>4307</v>
      </c>
      <c r="H41" s="37">
        <v>18850</v>
      </c>
      <c r="I41" s="37">
        <f t="shared" si="2"/>
        <v>-368</v>
      </c>
      <c r="J41" s="37">
        <f t="shared" si="3"/>
        <v>-1705</v>
      </c>
    </row>
    <row r="42" spans="1:10" x14ac:dyDescent="0.25">
      <c r="A42" s="35">
        <v>40302</v>
      </c>
      <c r="B42" s="180" t="s">
        <v>35</v>
      </c>
      <c r="C42" s="37">
        <v>3952</v>
      </c>
      <c r="D42" s="37">
        <v>17205</v>
      </c>
      <c r="E42" s="38">
        <v>40303</v>
      </c>
      <c r="F42" s="180" t="s">
        <v>35</v>
      </c>
      <c r="G42" s="37">
        <v>4322</v>
      </c>
      <c r="H42" s="37">
        <v>18917</v>
      </c>
      <c r="I42" s="37">
        <f t="shared" si="2"/>
        <v>-370</v>
      </c>
      <c r="J42" s="37">
        <f t="shared" si="3"/>
        <v>-1712</v>
      </c>
    </row>
    <row r="43" spans="1:10" x14ac:dyDescent="0.25">
      <c r="A43" s="38">
        <v>40303</v>
      </c>
      <c r="B43" s="180" t="s">
        <v>36</v>
      </c>
      <c r="C43" s="37">
        <v>3969</v>
      </c>
      <c r="D43" s="37">
        <v>17262</v>
      </c>
      <c r="E43" s="35">
        <v>40304</v>
      </c>
      <c r="F43" s="180" t="s">
        <v>36</v>
      </c>
      <c r="G43" s="37">
        <v>4343</v>
      </c>
      <c r="H43" s="37">
        <v>19016</v>
      </c>
      <c r="I43" s="37">
        <f t="shared" si="2"/>
        <v>-374</v>
      </c>
      <c r="J43" s="37">
        <f t="shared" si="3"/>
        <v>-1754</v>
      </c>
    </row>
    <row r="44" spans="1:10" x14ac:dyDescent="0.25">
      <c r="A44" s="35">
        <v>40304</v>
      </c>
      <c r="B44" s="180" t="s">
        <v>30</v>
      </c>
      <c r="C44" s="37">
        <v>4035</v>
      </c>
      <c r="D44" s="37">
        <v>17561</v>
      </c>
      <c r="E44" s="35">
        <v>40305</v>
      </c>
      <c r="F44" s="180" t="s">
        <v>30</v>
      </c>
      <c r="G44" s="37">
        <v>4411</v>
      </c>
      <c r="H44" s="37">
        <v>19322</v>
      </c>
      <c r="I44" s="37">
        <f t="shared" si="2"/>
        <v>-376</v>
      </c>
      <c r="J44" s="37">
        <f t="shared" si="3"/>
        <v>-1761</v>
      </c>
    </row>
    <row r="45" spans="1:10" x14ac:dyDescent="0.25">
      <c r="A45" s="35">
        <v>40305</v>
      </c>
      <c r="B45" s="180" t="s">
        <v>31</v>
      </c>
      <c r="C45" s="37">
        <v>4072</v>
      </c>
      <c r="D45" s="37">
        <v>17770</v>
      </c>
      <c r="E45" s="35">
        <v>40306</v>
      </c>
      <c r="F45" s="180" t="s">
        <v>31</v>
      </c>
      <c r="G45" s="37">
        <v>4471</v>
      </c>
      <c r="H45" s="37">
        <v>19556</v>
      </c>
      <c r="I45" s="37">
        <f t="shared" si="2"/>
        <v>-399</v>
      </c>
      <c r="J45" s="37">
        <f t="shared" si="3"/>
        <v>-1786</v>
      </c>
    </row>
    <row r="46" spans="1:10" x14ac:dyDescent="0.25">
      <c r="A46" s="35">
        <v>40306</v>
      </c>
      <c r="B46" s="180" t="s">
        <v>32</v>
      </c>
      <c r="C46" s="37">
        <v>4123</v>
      </c>
      <c r="D46" s="37">
        <v>18007</v>
      </c>
      <c r="E46" s="35">
        <v>40307</v>
      </c>
      <c r="F46" s="180" t="s">
        <v>32</v>
      </c>
      <c r="G46" s="37">
        <v>4516</v>
      </c>
      <c r="H46" s="37">
        <v>19765</v>
      </c>
      <c r="I46" s="37">
        <f t="shared" si="2"/>
        <v>-393</v>
      </c>
      <c r="J46" s="37">
        <f t="shared" si="3"/>
        <v>-1758</v>
      </c>
    </row>
    <row r="47" spans="1:10" x14ac:dyDescent="0.25">
      <c r="A47" s="35">
        <v>40307</v>
      </c>
      <c r="B47" s="180" t="s">
        <v>33</v>
      </c>
      <c r="C47" s="37">
        <v>4178</v>
      </c>
      <c r="D47" s="37">
        <v>18283</v>
      </c>
      <c r="E47" s="35">
        <v>40308</v>
      </c>
      <c r="F47" s="180" t="s">
        <v>33</v>
      </c>
      <c r="G47" s="37">
        <v>4553</v>
      </c>
      <c r="H47" s="37">
        <v>19940</v>
      </c>
      <c r="I47" s="37">
        <f t="shared" si="2"/>
        <v>-375</v>
      </c>
      <c r="J47" s="37">
        <f t="shared" si="3"/>
        <v>-1657</v>
      </c>
    </row>
    <row r="48" spans="1:10" x14ac:dyDescent="0.25">
      <c r="A48" s="35">
        <v>40308</v>
      </c>
      <c r="B48" s="180" t="s">
        <v>34</v>
      </c>
      <c r="C48" s="37">
        <v>4226</v>
      </c>
      <c r="D48" s="37">
        <v>18481</v>
      </c>
      <c r="E48" s="35">
        <v>40309</v>
      </c>
      <c r="F48" s="180" t="s">
        <v>34</v>
      </c>
      <c r="G48" s="37">
        <v>4581</v>
      </c>
      <c r="H48" s="37">
        <v>20044</v>
      </c>
      <c r="I48" s="37">
        <f t="shared" si="2"/>
        <v>-355</v>
      </c>
      <c r="J48" s="37">
        <f t="shared" si="3"/>
        <v>-1563</v>
      </c>
    </row>
    <row r="49" spans="1:10" x14ac:dyDescent="0.25">
      <c r="A49" s="35">
        <v>40309</v>
      </c>
      <c r="B49" s="180" t="s">
        <v>35</v>
      </c>
      <c r="C49" s="37">
        <v>4233</v>
      </c>
      <c r="D49" s="37">
        <v>18511</v>
      </c>
      <c r="E49" s="35">
        <v>40310</v>
      </c>
      <c r="F49" s="180" t="s">
        <v>35</v>
      </c>
      <c r="G49" s="37">
        <v>4596</v>
      </c>
      <c r="H49" s="37">
        <v>20113</v>
      </c>
      <c r="I49" s="37">
        <f t="shared" si="2"/>
        <v>-363</v>
      </c>
      <c r="J49" s="37">
        <f t="shared" si="3"/>
        <v>-1602</v>
      </c>
    </row>
    <row r="50" spans="1:10" x14ac:dyDescent="0.25">
      <c r="A50" s="35">
        <v>40310</v>
      </c>
      <c r="B50" s="180" t="s">
        <v>36</v>
      </c>
      <c r="C50" s="37">
        <v>4240</v>
      </c>
      <c r="D50" s="37">
        <v>18539</v>
      </c>
      <c r="E50" s="35">
        <v>40311</v>
      </c>
      <c r="F50" s="180" t="s">
        <v>36</v>
      </c>
      <c r="G50" s="37">
        <v>4605</v>
      </c>
      <c r="H50" s="37">
        <v>20154</v>
      </c>
      <c r="I50" s="37">
        <f t="shared" si="2"/>
        <v>-365</v>
      </c>
      <c r="J50" s="37">
        <f t="shared" si="3"/>
        <v>-1615</v>
      </c>
    </row>
    <row r="51" spans="1:10" x14ac:dyDescent="0.25">
      <c r="A51" s="35">
        <v>40311</v>
      </c>
      <c r="B51" s="180" t="s">
        <v>30</v>
      </c>
      <c r="C51" s="37">
        <v>4306</v>
      </c>
      <c r="D51" s="37">
        <v>18844</v>
      </c>
      <c r="E51" s="35">
        <v>40312</v>
      </c>
      <c r="F51" s="180" t="s">
        <v>30</v>
      </c>
      <c r="G51" s="37">
        <v>4640</v>
      </c>
      <c r="H51" s="37">
        <v>20366</v>
      </c>
      <c r="I51" s="37">
        <f t="shared" si="2"/>
        <v>-334</v>
      </c>
      <c r="J51" s="37">
        <f t="shared" si="3"/>
        <v>-1522</v>
      </c>
    </row>
    <row r="52" spans="1:10" x14ac:dyDescent="0.25">
      <c r="A52" s="35">
        <v>40312</v>
      </c>
      <c r="B52" s="180" t="s">
        <v>31</v>
      </c>
      <c r="C52" s="37">
        <v>4358</v>
      </c>
      <c r="D52" s="37">
        <v>19007</v>
      </c>
      <c r="E52" s="35">
        <v>40313</v>
      </c>
      <c r="F52" s="180" t="s">
        <v>31</v>
      </c>
      <c r="G52" s="37">
        <v>4692</v>
      </c>
      <c r="H52" s="37">
        <v>20607</v>
      </c>
      <c r="I52" s="37">
        <f t="shared" si="2"/>
        <v>-334</v>
      </c>
      <c r="J52" s="37">
        <f t="shared" si="3"/>
        <v>-1600</v>
      </c>
    </row>
    <row r="53" spans="1:10" x14ac:dyDescent="0.25">
      <c r="A53" s="35">
        <v>40313</v>
      </c>
      <c r="B53" s="180" t="s">
        <v>32</v>
      </c>
      <c r="C53" s="37">
        <v>4385</v>
      </c>
      <c r="D53" s="37">
        <v>19092</v>
      </c>
      <c r="E53" s="35">
        <v>40314</v>
      </c>
      <c r="F53" s="180" t="s">
        <v>32</v>
      </c>
      <c r="G53" s="37">
        <v>4733</v>
      </c>
      <c r="H53" s="37">
        <v>20795</v>
      </c>
      <c r="I53" s="37">
        <f t="shared" si="2"/>
        <v>-348</v>
      </c>
      <c r="J53" s="37">
        <f t="shared" si="3"/>
        <v>-1703</v>
      </c>
    </row>
    <row r="54" spans="1:10" x14ac:dyDescent="0.25">
      <c r="A54" s="35">
        <v>40314</v>
      </c>
      <c r="B54" s="180" t="s">
        <v>33</v>
      </c>
      <c r="C54" s="37">
        <v>4422</v>
      </c>
      <c r="D54" s="37">
        <v>19235</v>
      </c>
      <c r="E54" s="35">
        <v>40315</v>
      </c>
      <c r="F54" s="180" t="s">
        <v>33</v>
      </c>
      <c r="G54" s="37">
        <v>4755</v>
      </c>
      <c r="H54" s="37">
        <v>20910</v>
      </c>
      <c r="I54" s="37">
        <f t="shared" si="2"/>
        <v>-333</v>
      </c>
      <c r="J54" s="37">
        <f t="shared" si="3"/>
        <v>-1675</v>
      </c>
    </row>
    <row r="55" spans="1:10" x14ac:dyDescent="0.25">
      <c r="A55" s="35">
        <v>40315</v>
      </c>
      <c r="B55" s="180" t="s">
        <v>34</v>
      </c>
      <c r="C55" s="37">
        <v>4442</v>
      </c>
      <c r="D55" s="37">
        <v>19307</v>
      </c>
      <c r="E55" s="35">
        <v>40316</v>
      </c>
      <c r="F55" s="180" t="s">
        <v>34</v>
      </c>
      <c r="G55" s="37">
        <v>4779</v>
      </c>
      <c r="H55" s="37">
        <v>21009</v>
      </c>
      <c r="I55" s="37">
        <f t="shared" si="2"/>
        <v>-337</v>
      </c>
      <c r="J55" s="37">
        <f t="shared" si="3"/>
        <v>-1702</v>
      </c>
    </row>
    <row r="56" spans="1:10" x14ac:dyDescent="0.25">
      <c r="A56" s="35">
        <v>40316</v>
      </c>
      <c r="B56" s="180" t="s">
        <v>35</v>
      </c>
      <c r="C56" s="37">
        <v>4451</v>
      </c>
      <c r="D56" s="37">
        <v>19329</v>
      </c>
      <c r="E56" s="35">
        <v>40317</v>
      </c>
      <c r="F56" s="180" t="s">
        <v>35</v>
      </c>
      <c r="G56" s="37">
        <v>4787</v>
      </c>
      <c r="H56" s="37">
        <v>21015</v>
      </c>
      <c r="I56" s="37">
        <f t="shared" si="2"/>
        <v>-336</v>
      </c>
      <c r="J56" s="37">
        <f t="shared" si="3"/>
        <v>-1686</v>
      </c>
    </row>
    <row r="57" spans="1:10" x14ac:dyDescent="0.25">
      <c r="A57" s="35">
        <v>40317</v>
      </c>
      <c r="B57" s="180" t="s">
        <v>36</v>
      </c>
      <c r="C57" s="37">
        <v>4456</v>
      </c>
      <c r="D57" s="37">
        <v>19387</v>
      </c>
      <c r="E57" s="35">
        <v>40318</v>
      </c>
      <c r="F57" s="180" t="s">
        <v>36</v>
      </c>
      <c r="G57" s="37">
        <v>4798</v>
      </c>
      <c r="H57" s="37">
        <v>21071</v>
      </c>
      <c r="I57" s="37">
        <f t="shared" si="2"/>
        <v>-342</v>
      </c>
      <c r="J57" s="37">
        <f t="shared" si="3"/>
        <v>-1684</v>
      </c>
    </row>
    <row r="58" spans="1:10" x14ac:dyDescent="0.25">
      <c r="A58" s="35">
        <v>40318</v>
      </c>
      <c r="B58" s="180" t="s">
        <v>30</v>
      </c>
      <c r="C58" s="37">
        <v>4481</v>
      </c>
      <c r="D58" s="37">
        <v>19457</v>
      </c>
      <c r="E58" s="35">
        <v>40319</v>
      </c>
      <c r="F58" s="180" t="s">
        <v>30</v>
      </c>
      <c r="G58" s="37">
        <v>4816</v>
      </c>
      <c r="H58" s="37">
        <v>21154</v>
      </c>
      <c r="I58" s="37">
        <f t="shared" si="2"/>
        <v>-335</v>
      </c>
      <c r="J58" s="37">
        <f t="shared" si="3"/>
        <v>-1697</v>
      </c>
    </row>
    <row r="59" spans="1:10" x14ac:dyDescent="0.25">
      <c r="A59" s="35">
        <v>40319</v>
      </c>
      <c r="B59" s="180" t="s">
        <v>31</v>
      </c>
      <c r="C59" s="37">
        <v>4519</v>
      </c>
      <c r="D59" s="37">
        <v>19549</v>
      </c>
      <c r="E59" s="35">
        <v>40320</v>
      </c>
      <c r="F59" s="180" t="s">
        <v>31</v>
      </c>
      <c r="G59" s="37">
        <v>4840</v>
      </c>
      <c r="H59" s="37">
        <v>21232</v>
      </c>
      <c r="I59" s="37">
        <f t="shared" si="2"/>
        <v>-321</v>
      </c>
      <c r="J59" s="37">
        <f t="shared" si="3"/>
        <v>-1683</v>
      </c>
    </row>
    <row r="60" spans="1:10" x14ac:dyDescent="0.25">
      <c r="A60" s="35">
        <v>40320</v>
      </c>
      <c r="B60" s="180" t="s">
        <v>32</v>
      </c>
      <c r="C60" s="37">
        <v>4526</v>
      </c>
      <c r="D60" s="37">
        <v>19559</v>
      </c>
      <c r="E60" s="35">
        <v>40321</v>
      </c>
      <c r="F60" s="180" t="s">
        <v>32</v>
      </c>
      <c r="G60" s="37">
        <v>4882</v>
      </c>
      <c r="H60" s="37">
        <v>21410</v>
      </c>
      <c r="I60" s="37">
        <f t="shared" si="2"/>
        <v>-356</v>
      </c>
      <c r="J60" s="37">
        <f t="shared" si="3"/>
        <v>-1851</v>
      </c>
    </row>
    <row r="61" spans="1:10" x14ac:dyDescent="0.25">
      <c r="A61" s="35">
        <v>40321</v>
      </c>
      <c r="B61" s="180" t="s">
        <v>33</v>
      </c>
      <c r="C61" s="37">
        <v>4558</v>
      </c>
      <c r="D61" s="37">
        <v>19636</v>
      </c>
      <c r="E61" s="35">
        <v>40322</v>
      </c>
      <c r="F61" s="180" t="s">
        <v>33</v>
      </c>
      <c r="G61" s="37">
        <v>4893</v>
      </c>
      <c r="H61" s="37">
        <v>21425</v>
      </c>
      <c r="I61" s="37">
        <f t="shared" si="2"/>
        <v>-335</v>
      </c>
      <c r="J61" s="37">
        <f t="shared" si="3"/>
        <v>-1789</v>
      </c>
    </row>
    <row r="62" spans="1:10" x14ac:dyDescent="0.25">
      <c r="A62" s="35">
        <v>40322</v>
      </c>
      <c r="B62" s="180" t="s">
        <v>34</v>
      </c>
      <c r="C62" s="37"/>
      <c r="D62" s="37"/>
      <c r="E62" s="35">
        <v>40323</v>
      </c>
      <c r="F62" s="180" t="s">
        <v>34</v>
      </c>
      <c r="G62" s="37"/>
      <c r="H62" s="37"/>
      <c r="I62" s="37">
        <f t="shared" si="2"/>
        <v>0</v>
      </c>
      <c r="J62" s="37">
        <f t="shared" si="3"/>
        <v>0</v>
      </c>
    </row>
    <row r="63" spans="1:10" x14ac:dyDescent="0.25">
      <c r="A63" s="35">
        <v>40323</v>
      </c>
      <c r="B63" s="180" t="s">
        <v>35</v>
      </c>
      <c r="C63" s="37"/>
      <c r="D63" s="37"/>
      <c r="E63" s="35">
        <v>40324</v>
      </c>
      <c r="F63" s="180" t="s">
        <v>35</v>
      </c>
      <c r="G63" s="37"/>
      <c r="H63" s="37"/>
      <c r="I63" s="37">
        <f t="shared" si="2"/>
        <v>0</v>
      </c>
      <c r="J63" s="37">
        <f t="shared" si="3"/>
        <v>0</v>
      </c>
    </row>
    <row r="64" spans="1:10" x14ac:dyDescent="0.25">
      <c r="A64" s="35">
        <v>40324</v>
      </c>
      <c r="B64" s="180" t="s">
        <v>36</v>
      </c>
      <c r="C64" s="37"/>
      <c r="D64" s="37"/>
      <c r="E64" s="35">
        <v>40325</v>
      </c>
      <c r="F64" s="180" t="s">
        <v>36</v>
      </c>
      <c r="G64" s="37"/>
      <c r="H64" s="37"/>
      <c r="I64" s="37">
        <f t="shared" si="2"/>
        <v>0</v>
      </c>
      <c r="J64" s="37">
        <f t="shared" si="3"/>
        <v>0</v>
      </c>
    </row>
    <row r="65" spans="1:11" x14ac:dyDescent="0.25">
      <c r="A65" s="35">
        <v>40325</v>
      </c>
      <c r="B65" s="180" t="s">
        <v>30</v>
      </c>
      <c r="C65" s="37"/>
      <c r="D65" s="37"/>
      <c r="E65" s="35">
        <v>40326</v>
      </c>
      <c r="F65" s="180" t="s">
        <v>30</v>
      </c>
      <c r="G65" s="37"/>
      <c r="H65" s="37"/>
      <c r="I65" s="37">
        <f t="shared" si="2"/>
        <v>0</v>
      </c>
      <c r="J65" s="37">
        <f t="shared" si="3"/>
        <v>0</v>
      </c>
    </row>
    <row r="66" spans="1:11" x14ac:dyDescent="0.25">
      <c r="A66" s="35">
        <v>40326</v>
      </c>
      <c r="B66" s="180" t="s">
        <v>31</v>
      </c>
      <c r="C66" s="37"/>
      <c r="D66" s="37"/>
      <c r="E66" s="35">
        <v>40327</v>
      </c>
      <c r="F66" s="180" t="s">
        <v>31</v>
      </c>
      <c r="G66" s="37"/>
      <c r="H66" s="37"/>
      <c r="I66" s="37">
        <f t="shared" si="2"/>
        <v>0</v>
      </c>
      <c r="J66" s="37">
        <f t="shared" si="3"/>
        <v>0</v>
      </c>
    </row>
    <row r="67" spans="1:11" x14ac:dyDescent="0.25">
      <c r="A67" s="35">
        <v>40327</v>
      </c>
      <c r="B67" s="180" t="s">
        <v>32</v>
      </c>
      <c r="C67" s="37"/>
      <c r="D67" s="37"/>
      <c r="E67" s="35">
        <v>40328</v>
      </c>
      <c r="F67" s="180" t="s">
        <v>32</v>
      </c>
      <c r="G67" s="37"/>
      <c r="H67" s="37"/>
      <c r="I67" s="37">
        <f t="shared" ref="I67:I96" si="4">SUM(C67-G67)</f>
        <v>0</v>
      </c>
      <c r="J67" s="37">
        <f t="shared" ref="J67:J96" si="5">SUM(D67-H67)</f>
        <v>0</v>
      </c>
    </row>
    <row r="68" spans="1:11" x14ac:dyDescent="0.25">
      <c r="A68" s="35">
        <v>40328</v>
      </c>
      <c r="B68" s="180" t="s">
        <v>33</v>
      </c>
      <c r="C68" s="37"/>
      <c r="D68" s="37"/>
      <c r="E68" s="35">
        <v>40329</v>
      </c>
      <c r="F68" s="180" t="s">
        <v>33</v>
      </c>
      <c r="G68" s="37"/>
      <c r="H68" s="37"/>
      <c r="I68" s="37">
        <f t="shared" si="4"/>
        <v>0</v>
      </c>
      <c r="J68" s="37">
        <f t="shared" si="5"/>
        <v>0</v>
      </c>
    </row>
    <row r="69" spans="1:11" x14ac:dyDescent="0.25">
      <c r="A69" s="35">
        <v>40329</v>
      </c>
      <c r="B69" s="180" t="s">
        <v>34</v>
      </c>
      <c r="C69" s="37"/>
      <c r="D69" s="37"/>
      <c r="E69" s="35">
        <v>40330</v>
      </c>
      <c r="F69" s="180" t="s">
        <v>34</v>
      </c>
      <c r="G69" s="37"/>
      <c r="H69" s="37"/>
      <c r="I69" s="37">
        <f t="shared" si="4"/>
        <v>0</v>
      </c>
      <c r="J69" s="37">
        <f t="shared" si="5"/>
        <v>0</v>
      </c>
    </row>
    <row r="70" spans="1:11" x14ac:dyDescent="0.25">
      <c r="A70" s="35">
        <v>40330</v>
      </c>
      <c r="B70" s="180" t="s">
        <v>35</v>
      </c>
      <c r="C70" s="37"/>
      <c r="D70" s="37"/>
      <c r="E70" s="35">
        <v>40331</v>
      </c>
      <c r="F70" s="180" t="s">
        <v>35</v>
      </c>
      <c r="G70" s="37"/>
      <c r="H70" s="37"/>
      <c r="I70" s="37">
        <f t="shared" si="4"/>
        <v>0</v>
      </c>
      <c r="J70" s="37">
        <f t="shared" si="5"/>
        <v>0</v>
      </c>
    </row>
    <row r="71" spans="1:11" x14ac:dyDescent="0.25">
      <c r="A71" s="35">
        <v>40331</v>
      </c>
      <c r="B71" s="180" t="s">
        <v>36</v>
      </c>
      <c r="C71" s="37"/>
      <c r="D71" s="37"/>
      <c r="E71" s="35">
        <v>40332</v>
      </c>
      <c r="F71" s="180" t="s">
        <v>36</v>
      </c>
      <c r="G71" s="37"/>
      <c r="H71" s="37"/>
      <c r="I71" s="37">
        <f t="shared" si="4"/>
        <v>0</v>
      </c>
      <c r="J71" s="37">
        <f t="shared" si="5"/>
        <v>0</v>
      </c>
    </row>
    <row r="72" spans="1:11" x14ac:dyDescent="0.25">
      <c r="A72" s="35">
        <v>40332</v>
      </c>
      <c r="B72" s="181" t="s">
        <v>30</v>
      </c>
      <c r="C72" s="96"/>
      <c r="D72" s="96"/>
      <c r="E72" s="95">
        <v>40333</v>
      </c>
      <c r="F72" s="181" t="s">
        <v>30</v>
      </c>
      <c r="G72" s="96"/>
      <c r="H72" s="96"/>
      <c r="I72" s="37">
        <f t="shared" si="4"/>
        <v>0</v>
      </c>
      <c r="J72" s="37">
        <f t="shared" si="5"/>
        <v>0</v>
      </c>
    </row>
    <row r="73" spans="1:11" x14ac:dyDescent="0.25">
      <c r="A73" s="95">
        <v>40333</v>
      </c>
      <c r="B73" s="180" t="s">
        <v>31</v>
      </c>
      <c r="C73" s="37"/>
      <c r="D73" s="37"/>
      <c r="E73" s="35">
        <v>40334</v>
      </c>
      <c r="F73" s="180" t="s">
        <v>31</v>
      </c>
      <c r="G73" s="37"/>
      <c r="H73" s="37"/>
      <c r="I73" s="37">
        <f t="shared" si="4"/>
        <v>0</v>
      </c>
      <c r="J73" s="37">
        <f t="shared" si="5"/>
        <v>0</v>
      </c>
    </row>
    <row r="74" spans="1:11" x14ac:dyDescent="0.25">
      <c r="A74" s="35">
        <v>40334</v>
      </c>
      <c r="B74" s="180" t="s">
        <v>32</v>
      </c>
      <c r="C74" s="37"/>
      <c r="D74" s="37"/>
      <c r="E74" s="38">
        <v>40335</v>
      </c>
      <c r="F74" s="180" t="s">
        <v>32</v>
      </c>
      <c r="G74" s="37"/>
      <c r="H74" s="37"/>
      <c r="I74" s="37">
        <f t="shared" si="4"/>
        <v>0</v>
      </c>
      <c r="J74" s="37">
        <f t="shared" si="5"/>
        <v>0</v>
      </c>
    </row>
    <row r="75" spans="1:11" x14ac:dyDescent="0.25">
      <c r="A75" s="38">
        <v>40335</v>
      </c>
      <c r="B75" s="180" t="s">
        <v>33</v>
      </c>
      <c r="C75" s="37"/>
      <c r="D75" s="37"/>
      <c r="E75" s="38">
        <v>40336</v>
      </c>
      <c r="F75" s="180" t="s">
        <v>33</v>
      </c>
      <c r="G75" s="37"/>
      <c r="H75" s="37"/>
      <c r="I75" s="37">
        <f t="shared" si="4"/>
        <v>0</v>
      </c>
      <c r="J75" s="37">
        <f t="shared" si="5"/>
        <v>0</v>
      </c>
    </row>
    <row r="76" spans="1:11" x14ac:dyDescent="0.25">
      <c r="A76" s="38">
        <v>40336</v>
      </c>
      <c r="B76" s="180" t="s">
        <v>34</v>
      </c>
      <c r="C76" s="37"/>
      <c r="D76" s="37"/>
      <c r="E76" s="35">
        <v>40337</v>
      </c>
      <c r="F76" s="180" t="s">
        <v>34</v>
      </c>
      <c r="G76" s="37"/>
      <c r="H76" s="37"/>
      <c r="I76" s="37">
        <f t="shared" si="4"/>
        <v>0</v>
      </c>
      <c r="J76" s="37">
        <f t="shared" si="5"/>
        <v>0</v>
      </c>
    </row>
    <row r="77" spans="1:11" x14ac:dyDescent="0.25">
      <c r="A77" s="35">
        <v>40337</v>
      </c>
      <c r="B77" s="180" t="s">
        <v>35</v>
      </c>
      <c r="C77" s="37"/>
      <c r="D77" s="37"/>
      <c r="E77" s="35">
        <v>40338</v>
      </c>
      <c r="F77" s="180" t="s">
        <v>35</v>
      </c>
      <c r="G77" s="37"/>
      <c r="H77" s="37"/>
      <c r="I77" s="37">
        <f t="shared" si="4"/>
        <v>0</v>
      </c>
      <c r="J77" s="37">
        <f t="shared" si="5"/>
        <v>0</v>
      </c>
    </row>
    <row r="78" spans="1:11" x14ac:dyDescent="0.25">
      <c r="A78" s="35">
        <v>40338</v>
      </c>
      <c r="B78" s="180" t="s">
        <v>36</v>
      </c>
      <c r="C78" s="37"/>
      <c r="D78" s="37"/>
      <c r="E78" s="35">
        <v>40339</v>
      </c>
      <c r="F78" s="180" t="s">
        <v>36</v>
      </c>
      <c r="G78" s="37"/>
      <c r="H78" s="37"/>
      <c r="I78" s="37">
        <f t="shared" si="4"/>
        <v>0</v>
      </c>
      <c r="J78" s="37">
        <f t="shared" si="5"/>
        <v>0</v>
      </c>
    </row>
    <row r="79" spans="1:11" x14ac:dyDescent="0.25">
      <c r="A79" s="35">
        <v>40339</v>
      </c>
      <c r="B79" s="180" t="s">
        <v>30</v>
      </c>
      <c r="C79" s="37"/>
      <c r="D79" s="37"/>
      <c r="E79" s="35">
        <v>40340</v>
      </c>
      <c r="F79" s="180" t="s">
        <v>30</v>
      </c>
      <c r="G79" s="37"/>
      <c r="H79" s="37"/>
      <c r="I79" s="37">
        <f t="shared" si="4"/>
        <v>0</v>
      </c>
      <c r="J79" s="37">
        <f t="shared" si="5"/>
        <v>0</v>
      </c>
      <c r="K79" s="67"/>
    </row>
    <row r="80" spans="1:11" x14ac:dyDescent="0.25">
      <c r="A80" s="35">
        <v>40340</v>
      </c>
      <c r="B80" s="180" t="s">
        <v>31</v>
      </c>
      <c r="C80" s="37"/>
      <c r="D80" s="37"/>
      <c r="E80" s="35">
        <v>40341</v>
      </c>
      <c r="F80" s="180" t="s">
        <v>31</v>
      </c>
      <c r="G80" s="37"/>
      <c r="H80" s="37"/>
      <c r="I80" s="37">
        <f t="shared" si="4"/>
        <v>0</v>
      </c>
      <c r="J80" s="37">
        <f t="shared" si="5"/>
        <v>0</v>
      </c>
    </row>
    <row r="81" spans="1:10" x14ac:dyDescent="0.25">
      <c r="A81" s="35">
        <v>40341</v>
      </c>
      <c r="B81" s="180" t="s">
        <v>32</v>
      </c>
      <c r="C81" s="37"/>
      <c r="D81" s="37"/>
      <c r="E81" s="35">
        <v>40342</v>
      </c>
      <c r="F81" s="180" t="s">
        <v>32</v>
      </c>
      <c r="G81" s="37"/>
      <c r="H81" s="37"/>
      <c r="I81" s="37">
        <f t="shared" si="4"/>
        <v>0</v>
      </c>
      <c r="J81" s="37">
        <f t="shared" si="5"/>
        <v>0</v>
      </c>
    </row>
    <row r="82" spans="1:10" x14ac:dyDescent="0.25">
      <c r="A82" s="35">
        <v>40342</v>
      </c>
      <c r="B82" s="180" t="s">
        <v>33</v>
      </c>
      <c r="C82" s="37"/>
      <c r="D82" s="37"/>
      <c r="E82" s="39">
        <v>40343</v>
      </c>
      <c r="F82" s="180" t="s">
        <v>33</v>
      </c>
      <c r="G82" s="37"/>
      <c r="H82" s="37"/>
      <c r="I82" s="37">
        <f t="shared" si="4"/>
        <v>0</v>
      </c>
      <c r="J82" s="37">
        <f t="shared" si="5"/>
        <v>0</v>
      </c>
    </row>
    <row r="83" spans="1:10" x14ac:dyDescent="0.25">
      <c r="A83" s="39">
        <v>40343</v>
      </c>
      <c r="B83" s="180" t="s">
        <v>34</v>
      </c>
      <c r="C83" s="37"/>
      <c r="D83" s="37"/>
      <c r="E83" s="35">
        <v>40344</v>
      </c>
      <c r="F83" s="180" t="s">
        <v>34</v>
      </c>
      <c r="G83" s="37"/>
      <c r="H83" s="37"/>
      <c r="I83" s="37">
        <f t="shared" si="4"/>
        <v>0</v>
      </c>
      <c r="J83" s="37">
        <f t="shared" si="5"/>
        <v>0</v>
      </c>
    </row>
    <row r="84" spans="1:10" x14ac:dyDescent="0.25">
      <c r="A84" s="35">
        <v>40344</v>
      </c>
      <c r="B84" s="180" t="s">
        <v>35</v>
      </c>
      <c r="C84" s="37"/>
      <c r="D84" s="37"/>
      <c r="E84" s="35">
        <v>40345</v>
      </c>
      <c r="F84" s="180" t="s">
        <v>35</v>
      </c>
      <c r="G84" s="37"/>
      <c r="H84" s="37"/>
      <c r="I84" s="37">
        <f t="shared" si="4"/>
        <v>0</v>
      </c>
      <c r="J84" s="37">
        <f t="shared" si="5"/>
        <v>0</v>
      </c>
    </row>
    <row r="85" spans="1:10" x14ac:dyDescent="0.25">
      <c r="A85" s="35">
        <v>40345</v>
      </c>
      <c r="B85" s="180" t="s">
        <v>36</v>
      </c>
      <c r="C85" s="37"/>
      <c r="D85" s="37"/>
      <c r="E85" s="35">
        <v>40346</v>
      </c>
      <c r="F85" s="180" t="s">
        <v>36</v>
      </c>
      <c r="G85" s="37"/>
      <c r="H85" s="37"/>
      <c r="I85" s="37">
        <f t="shared" si="4"/>
        <v>0</v>
      </c>
      <c r="J85" s="37">
        <f t="shared" si="5"/>
        <v>0</v>
      </c>
    </row>
    <row r="86" spans="1:10" x14ac:dyDescent="0.25">
      <c r="A86" s="35">
        <v>40346</v>
      </c>
      <c r="B86" s="180" t="s">
        <v>30</v>
      </c>
      <c r="C86" s="37"/>
      <c r="D86" s="37"/>
      <c r="E86" s="35">
        <v>40347</v>
      </c>
      <c r="F86" s="180" t="s">
        <v>30</v>
      </c>
      <c r="G86" s="37"/>
      <c r="H86" s="37"/>
      <c r="I86" s="37">
        <f t="shared" si="4"/>
        <v>0</v>
      </c>
      <c r="J86" s="37">
        <f t="shared" si="5"/>
        <v>0</v>
      </c>
    </row>
    <row r="87" spans="1:10" x14ac:dyDescent="0.25">
      <c r="A87" s="35">
        <v>40347</v>
      </c>
      <c r="B87" s="180" t="s">
        <v>31</v>
      </c>
      <c r="C87" s="37"/>
      <c r="D87" s="37"/>
      <c r="E87" s="35">
        <v>40348</v>
      </c>
      <c r="F87" s="180" t="s">
        <v>31</v>
      </c>
      <c r="G87" s="37"/>
      <c r="H87" s="37"/>
      <c r="I87" s="37">
        <f t="shared" si="4"/>
        <v>0</v>
      </c>
      <c r="J87" s="37">
        <f t="shared" si="5"/>
        <v>0</v>
      </c>
    </row>
    <row r="88" spans="1:10" x14ac:dyDescent="0.25">
      <c r="A88" s="35">
        <v>40348</v>
      </c>
      <c r="B88" s="180" t="s">
        <v>32</v>
      </c>
      <c r="C88" s="37"/>
      <c r="D88" s="37"/>
      <c r="E88" s="35">
        <v>40349</v>
      </c>
      <c r="F88" s="180" t="s">
        <v>32</v>
      </c>
      <c r="G88" s="37"/>
      <c r="H88" s="37"/>
      <c r="I88" s="37">
        <f t="shared" si="4"/>
        <v>0</v>
      </c>
      <c r="J88" s="37">
        <f t="shared" si="5"/>
        <v>0</v>
      </c>
    </row>
    <row r="89" spans="1:10" x14ac:dyDescent="0.25">
      <c r="A89" s="35">
        <v>40349</v>
      </c>
      <c r="B89" s="180" t="s">
        <v>33</v>
      </c>
      <c r="C89" s="37"/>
      <c r="D89" s="37"/>
      <c r="E89" s="35">
        <v>40350</v>
      </c>
      <c r="F89" s="180" t="s">
        <v>33</v>
      </c>
      <c r="G89" s="37"/>
      <c r="H89" s="37"/>
      <c r="I89" s="37">
        <f t="shared" si="4"/>
        <v>0</v>
      </c>
      <c r="J89" s="37">
        <f t="shared" si="5"/>
        <v>0</v>
      </c>
    </row>
    <row r="90" spans="1:10" x14ac:dyDescent="0.25">
      <c r="A90" s="35">
        <v>40350</v>
      </c>
      <c r="B90" s="180" t="s">
        <v>34</v>
      </c>
      <c r="C90" s="37"/>
      <c r="D90" s="37"/>
      <c r="E90" s="35">
        <v>40351</v>
      </c>
      <c r="F90" s="180" t="s">
        <v>34</v>
      </c>
      <c r="G90" s="37"/>
      <c r="H90" s="37"/>
      <c r="I90" s="37">
        <f t="shared" si="4"/>
        <v>0</v>
      </c>
      <c r="J90" s="37">
        <f t="shared" si="5"/>
        <v>0</v>
      </c>
    </row>
    <row r="91" spans="1:10" x14ac:dyDescent="0.25">
      <c r="A91" s="35">
        <v>40351</v>
      </c>
      <c r="B91" s="180" t="s">
        <v>35</v>
      </c>
      <c r="C91" s="37"/>
      <c r="D91" s="37"/>
      <c r="E91" s="35">
        <v>40352</v>
      </c>
      <c r="F91" s="180" t="s">
        <v>35</v>
      </c>
      <c r="G91" s="37"/>
      <c r="H91" s="37"/>
      <c r="I91" s="37">
        <f t="shared" si="4"/>
        <v>0</v>
      </c>
      <c r="J91" s="37">
        <f t="shared" si="5"/>
        <v>0</v>
      </c>
    </row>
    <row r="92" spans="1:10" x14ac:dyDescent="0.25">
      <c r="A92" s="35">
        <v>40352</v>
      </c>
      <c r="B92" s="180" t="s">
        <v>36</v>
      </c>
      <c r="C92" s="37"/>
      <c r="D92" s="37"/>
      <c r="E92" s="35">
        <v>40353</v>
      </c>
      <c r="F92" s="180" t="s">
        <v>36</v>
      </c>
      <c r="G92" s="37"/>
      <c r="H92" s="37"/>
      <c r="I92" s="37">
        <f t="shared" si="4"/>
        <v>0</v>
      </c>
      <c r="J92" s="37">
        <f t="shared" si="5"/>
        <v>0</v>
      </c>
    </row>
    <row r="93" spans="1:10" x14ac:dyDescent="0.25">
      <c r="A93" s="35">
        <v>40353</v>
      </c>
      <c r="B93" s="180" t="s">
        <v>30</v>
      </c>
      <c r="C93" s="37"/>
      <c r="D93" s="37"/>
      <c r="E93" s="35">
        <v>40354</v>
      </c>
      <c r="F93" s="180" t="s">
        <v>30</v>
      </c>
      <c r="G93" s="37"/>
      <c r="H93" s="37"/>
      <c r="I93" s="37">
        <f t="shared" si="4"/>
        <v>0</v>
      </c>
      <c r="J93" s="37">
        <f t="shared" si="5"/>
        <v>0</v>
      </c>
    </row>
    <row r="94" spans="1:10" x14ac:dyDescent="0.25">
      <c r="A94" s="35">
        <v>40354</v>
      </c>
      <c r="B94" s="180" t="s">
        <v>31</v>
      </c>
      <c r="C94" s="36"/>
      <c r="D94" s="36"/>
      <c r="E94" s="35">
        <v>40355</v>
      </c>
      <c r="F94" s="180" t="s">
        <v>31</v>
      </c>
      <c r="G94" s="36"/>
      <c r="H94" s="36"/>
      <c r="I94" s="37">
        <f t="shared" si="4"/>
        <v>0</v>
      </c>
      <c r="J94" s="37">
        <f t="shared" si="5"/>
        <v>0</v>
      </c>
    </row>
    <row r="95" spans="1:10" x14ac:dyDescent="0.25">
      <c r="A95" s="35">
        <v>40355</v>
      </c>
      <c r="B95" s="180" t="s">
        <v>32</v>
      </c>
      <c r="C95" s="36"/>
      <c r="D95" s="36"/>
      <c r="E95" s="35">
        <v>40356</v>
      </c>
      <c r="F95" s="180" t="s">
        <v>32</v>
      </c>
      <c r="G95" s="36"/>
      <c r="H95" s="36"/>
      <c r="I95" s="37">
        <f t="shared" si="4"/>
        <v>0</v>
      </c>
      <c r="J95" s="37">
        <f t="shared" si="5"/>
        <v>0</v>
      </c>
    </row>
    <row r="96" spans="1:10" x14ac:dyDescent="0.25">
      <c r="A96" s="35">
        <v>40356</v>
      </c>
      <c r="B96" s="180" t="s">
        <v>33</v>
      </c>
      <c r="C96" s="37"/>
      <c r="D96" s="37"/>
      <c r="E96" s="35">
        <v>40357</v>
      </c>
      <c r="F96" s="180" t="s">
        <v>33</v>
      </c>
      <c r="G96" s="37"/>
      <c r="H96" s="37"/>
      <c r="I96" s="37">
        <f t="shared" si="4"/>
        <v>0</v>
      </c>
      <c r="J96" s="37">
        <f t="shared" si="5"/>
        <v>0</v>
      </c>
    </row>
    <row r="97" spans="1:10" x14ac:dyDescent="0.25">
      <c r="A97" s="35">
        <v>40357</v>
      </c>
      <c r="B97" s="122"/>
      <c r="C97" s="117"/>
      <c r="D97" s="118"/>
    </row>
    <row r="98" spans="1:10" x14ac:dyDescent="0.25">
      <c r="A98" s="123" t="s">
        <v>87</v>
      </c>
      <c r="B98" s="124"/>
      <c r="C98" s="124"/>
      <c r="D98" s="124"/>
      <c r="F98" s="170" t="s">
        <v>108</v>
      </c>
      <c r="G98" s="170"/>
      <c r="H98" s="170"/>
      <c r="I98" s="170"/>
      <c r="J98" s="170"/>
    </row>
    <row r="100" spans="1:10" x14ac:dyDescent="0.25">
      <c r="A100" s="94" t="s">
        <v>88</v>
      </c>
    </row>
  </sheetData>
  <pageMargins left="0.7" right="0.7" top="0.75" bottom="0.75" header="0.3" footer="0.3"/>
  <pageSetup scale="89" orientation="portrait" r:id="rId1"/>
  <headerFooter>
    <oddFooter>&amp;Chttp://intranet/enrollment reports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35" sqref="A35"/>
    </sheetView>
  </sheetViews>
  <sheetFormatPr defaultRowHeight="13.2" x14ac:dyDescent="0.25"/>
  <cols>
    <col min="1" max="1" width="94.33203125" customWidth="1"/>
    <col min="2" max="2" width="8.88671875" style="144"/>
  </cols>
  <sheetData>
    <row r="1" spans="1:9" ht="13.8" x14ac:dyDescent="0.25">
      <c r="A1" s="178" t="s">
        <v>337</v>
      </c>
      <c r="B1" s="190" t="s">
        <v>348</v>
      </c>
      <c r="C1" s="144"/>
      <c r="D1" s="144"/>
      <c r="E1" s="144"/>
      <c r="F1" s="144"/>
      <c r="G1" s="144"/>
      <c r="H1" s="144"/>
      <c r="I1" s="144"/>
    </row>
    <row r="2" spans="1:9" ht="15" thickBot="1" x14ac:dyDescent="0.35">
      <c r="A2" s="178"/>
      <c r="B2" s="118"/>
      <c r="C2" s="121"/>
      <c r="D2" s="121"/>
      <c r="E2" s="121"/>
      <c r="F2" s="121"/>
      <c r="G2" s="121"/>
      <c r="H2" s="121"/>
      <c r="I2" s="121"/>
    </row>
    <row r="3" spans="1:9" ht="15.6" thickTop="1" thickBot="1" x14ac:dyDescent="0.35">
      <c r="A3" s="121" t="s">
        <v>338</v>
      </c>
      <c r="B3" s="192">
        <v>0</v>
      </c>
      <c r="C3" s="186"/>
      <c r="D3" s="186"/>
      <c r="E3" s="186"/>
      <c r="F3" s="186"/>
      <c r="G3" s="186"/>
      <c r="H3" s="186"/>
      <c r="I3" s="121"/>
    </row>
    <row r="4" spans="1:9" ht="15" thickTop="1" x14ac:dyDescent="0.3">
      <c r="A4" s="121"/>
      <c r="B4" s="191"/>
      <c r="C4" s="187"/>
      <c r="D4" s="187"/>
      <c r="E4" s="121"/>
      <c r="F4" s="121"/>
      <c r="G4" s="121"/>
      <c r="H4" s="121"/>
      <c r="I4" s="121"/>
    </row>
    <row r="5" spans="1:9" x14ac:dyDescent="0.25">
      <c r="A5" s="182" t="s">
        <v>339</v>
      </c>
      <c r="B5" s="118"/>
      <c r="C5" s="186"/>
      <c r="D5" s="186"/>
      <c r="E5" s="186"/>
      <c r="F5" s="186"/>
      <c r="G5" s="186"/>
      <c r="H5" s="186"/>
      <c r="I5" s="186"/>
    </row>
    <row r="6" spans="1:9" ht="14.4" x14ac:dyDescent="0.3">
      <c r="A6" s="182" t="s">
        <v>340</v>
      </c>
      <c r="B6" s="118"/>
      <c r="C6" s="121"/>
      <c r="D6" s="121"/>
      <c r="E6" s="121"/>
      <c r="F6" s="121"/>
      <c r="G6" s="121"/>
      <c r="H6" s="121"/>
      <c r="I6" s="121"/>
    </row>
    <row r="7" spans="1:9" ht="14.4" x14ac:dyDescent="0.3">
      <c r="A7" s="182" t="s">
        <v>341</v>
      </c>
      <c r="B7" s="118"/>
      <c r="C7" s="121"/>
      <c r="D7" s="121"/>
      <c r="E7" s="121"/>
      <c r="F7" s="121"/>
      <c r="G7" s="121"/>
      <c r="H7" s="121"/>
      <c r="I7" s="121"/>
    </row>
    <row r="8" spans="1:9" x14ac:dyDescent="0.25">
      <c r="A8" s="182" t="s">
        <v>342</v>
      </c>
      <c r="B8" s="118"/>
      <c r="C8" s="144"/>
      <c r="D8" s="144"/>
      <c r="E8" s="144"/>
      <c r="F8" s="144"/>
      <c r="G8" s="144"/>
      <c r="H8" s="144"/>
      <c r="I8" s="144"/>
    </row>
    <row r="9" spans="1:9" x14ac:dyDescent="0.25">
      <c r="A9" s="182"/>
      <c r="B9" s="118"/>
      <c r="C9" s="144"/>
      <c r="D9" s="144"/>
      <c r="E9" s="144"/>
      <c r="F9" s="144"/>
      <c r="G9" s="144"/>
      <c r="H9" s="144"/>
      <c r="I9" s="144"/>
    </row>
    <row r="10" spans="1:9" ht="13.8" x14ac:dyDescent="0.3">
      <c r="A10" s="189" t="s">
        <v>343</v>
      </c>
      <c r="B10" s="118"/>
      <c r="C10" s="144"/>
      <c r="D10" s="144"/>
      <c r="E10" s="144"/>
      <c r="F10" s="144"/>
      <c r="G10" s="144"/>
      <c r="H10" s="144"/>
      <c r="I10" s="144"/>
    </row>
    <row r="11" spans="1:9" x14ac:dyDescent="0.25">
      <c r="A11" s="182" t="s">
        <v>344</v>
      </c>
      <c r="B11" s="118"/>
      <c r="C11" s="144"/>
      <c r="D11" s="144"/>
      <c r="E11" s="144"/>
      <c r="F11" s="144"/>
      <c r="G11" s="144"/>
      <c r="H11" s="144"/>
      <c r="I11" s="144"/>
    </row>
    <row r="12" spans="1:9" x14ac:dyDescent="0.25">
      <c r="A12" s="182" t="s">
        <v>345</v>
      </c>
      <c r="B12" s="118"/>
      <c r="C12" s="144"/>
      <c r="D12" s="144"/>
      <c r="E12" s="144"/>
      <c r="F12" s="144"/>
      <c r="G12" s="144"/>
      <c r="H12" s="144"/>
      <c r="I12" s="144"/>
    </row>
    <row r="13" spans="1:9" x14ac:dyDescent="0.25">
      <c r="A13" s="144"/>
      <c r="B13" s="118"/>
      <c r="C13" s="144"/>
      <c r="D13" s="144"/>
      <c r="E13" s="144"/>
      <c r="F13" s="144"/>
      <c r="G13" s="144"/>
      <c r="H13" s="144"/>
      <c r="I13" s="144"/>
    </row>
    <row r="14" spans="1:9" x14ac:dyDescent="0.25">
      <c r="A14" s="182" t="s">
        <v>346</v>
      </c>
      <c r="B14" s="118"/>
      <c r="C14" s="144"/>
      <c r="D14" s="144"/>
      <c r="E14" s="144"/>
      <c r="F14" s="144"/>
      <c r="G14" s="144"/>
      <c r="H14" s="144"/>
      <c r="I14" s="144"/>
    </row>
    <row r="15" spans="1:9" x14ac:dyDescent="0.25">
      <c r="A15" s="182" t="s">
        <v>347</v>
      </c>
      <c r="B15" s="118"/>
      <c r="C15" s="144"/>
      <c r="D15" s="144"/>
      <c r="E15" s="144"/>
      <c r="F15" s="144"/>
      <c r="G15" s="144"/>
      <c r="H15" s="144"/>
      <c r="I15" s="144"/>
    </row>
    <row r="17" spans="1:1" x14ac:dyDescent="0.25">
      <c r="A17" s="188"/>
    </row>
    <row r="25" spans="1:1" x14ac:dyDescent="0.25">
      <c r="A25" s="144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Enrollment Summary</vt:lpstr>
      <vt:lpstr>Ethnicity</vt:lpstr>
      <vt:lpstr>Flex Entry</vt:lpstr>
      <vt:lpstr>Off Campus</vt:lpstr>
      <vt:lpstr>Course Comparison</vt:lpstr>
      <vt:lpstr>CB CR HRS by DEPT</vt:lpstr>
      <vt:lpstr>CH CR HRS by DEPT</vt:lpstr>
      <vt:lpstr>CS CR HRS by DEPT</vt:lpstr>
      <vt:lpstr>ED CR HRS by DEPT</vt:lpstr>
      <vt:lpstr>Day to Day</vt:lpstr>
      <vt:lpstr>Reasons students wouldn't count</vt:lpstr>
      <vt:lpstr>'CB CR HRS by DEPT'!Print_Area</vt:lpstr>
      <vt:lpstr>'CH CR HRS by DEPT'!Print_Area</vt:lpstr>
      <vt:lpstr>'Day to Day'!Print_Area</vt:lpstr>
      <vt:lpstr>'ED CR HRS by DEPT'!Print_Area</vt:lpstr>
      <vt:lpstr>'Enrollment Summary'!Print_Area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Paige Bussell;Tamara Lane</dc:creator>
  <cp:lastModifiedBy>baurmolly</cp:lastModifiedBy>
  <cp:lastPrinted>2012-06-06T14:35:57Z</cp:lastPrinted>
  <dcterms:created xsi:type="dcterms:W3CDTF">1998-05-15T17:22:42Z</dcterms:created>
  <dcterms:modified xsi:type="dcterms:W3CDTF">2014-05-29T13:08:09Z</dcterms:modified>
</cp:coreProperties>
</file>